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/>
  </bookViews>
  <sheets>
    <sheet name="Тар 2" sheetId="1" r:id="rId1"/>
  </sheets>
  <definedNames>
    <definedName name="_xlnm.Print_Area" localSheetId="0">'Тар 2'!$A$1:$J$129</definedName>
  </definedNames>
  <calcPr calcId="125725"/>
</workbook>
</file>

<file path=xl/calcChain.xml><?xml version="1.0" encoding="utf-8"?>
<calcChain xmlns="http://schemas.openxmlformats.org/spreadsheetml/2006/main">
  <c r="H9" i="1"/>
  <c r="H8" s="1"/>
  <c r="H7" s="1"/>
  <c r="I9"/>
  <c r="I10"/>
  <c r="J10"/>
  <c r="J9" s="1"/>
  <c r="H11"/>
  <c r="I12"/>
  <c r="I11" s="1"/>
  <c r="H14"/>
  <c r="H13" s="1"/>
  <c r="I15"/>
  <c r="I14" s="1"/>
  <c r="I13" s="1"/>
  <c r="H18"/>
  <c r="H17" s="1"/>
  <c r="H19"/>
  <c r="I20"/>
  <c r="J20"/>
  <c r="I21"/>
  <c r="J21" s="1"/>
  <c r="J19" s="1"/>
  <c r="J18" s="1"/>
  <c r="J17" s="1"/>
  <c r="I22"/>
  <c r="J22"/>
  <c r="I24"/>
  <c r="I23" s="1"/>
  <c r="I25"/>
  <c r="J25"/>
  <c r="J24" s="1"/>
  <c r="J23" s="1"/>
  <c r="H26"/>
  <c r="H25" s="1"/>
  <c r="H24" s="1"/>
  <c r="H23" s="1"/>
  <c r="I26"/>
  <c r="J26"/>
  <c r="H32"/>
  <c r="H31" s="1"/>
  <c r="H30" s="1"/>
  <c r="H29" s="1"/>
  <c r="I33"/>
  <c r="I32" s="1"/>
  <c r="I31" s="1"/>
  <c r="I30" s="1"/>
  <c r="I34"/>
  <c r="J34"/>
  <c r="I35"/>
  <c r="J35" s="1"/>
  <c r="I36"/>
  <c r="J36"/>
  <c r="I37"/>
  <c r="J37" s="1"/>
  <c r="I38"/>
  <c r="J38"/>
  <c r="H39"/>
  <c r="I39"/>
  <c r="I40"/>
  <c r="J40"/>
  <c r="J39" s="1"/>
  <c r="H41"/>
  <c r="I41"/>
  <c r="J41"/>
  <c r="H43"/>
  <c r="H44"/>
  <c r="H45"/>
  <c r="I46"/>
  <c r="J46" s="1"/>
  <c r="J45" s="1"/>
  <c r="J44" s="1"/>
  <c r="J43" s="1"/>
  <c r="H51"/>
  <c r="I51"/>
  <c r="J51"/>
  <c r="H54"/>
  <c r="I54"/>
  <c r="J54"/>
  <c r="H57"/>
  <c r="H50" s="1"/>
  <c r="H49" s="1"/>
  <c r="H48" s="1"/>
  <c r="H47" s="1"/>
  <c r="I61"/>
  <c r="I57" s="1"/>
  <c r="J61"/>
  <c r="J57" s="1"/>
  <c r="I62"/>
  <c r="J62"/>
  <c r="H64"/>
  <c r="I64"/>
  <c r="J64"/>
  <c r="H69"/>
  <c r="I73"/>
  <c r="J73"/>
  <c r="I75"/>
  <c r="I69" s="1"/>
  <c r="J75"/>
  <c r="J69" s="1"/>
  <c r="I77"/>
  <c r="J77"/>
  <c r="I78"/>
  <c r="J78"/>
  <c r="I79"/>
  <c r="J79"/>
  <c r="H80"/>
  <c r="I82"/>
  <c r="J82"/>
  <c r="J80" s="1"/>
  <c r="I83"/>
  <c r="I80" s="1"/>
  <c r="J83"/>
  <c r="H84"/>
  <c r="I84"/>
  <c r="J84"/>
  <c r="H87"/>
  <c r="J87"/>
  <c r="I90"/>
  <c r="I87" s="1"/>
  <c r="J90"/>
  <c r="H95"/>
  <c r="I95"/>
  <c r="J95"/>
  <c r="J98"/>
  <c r="H99"/>
  <c r="H98" s="1"/>
  <c r="J99"/>
  <c r="I102"/>
  <c r="I99" s="1"/>
  <c r="I98" s="1"/>
  <c r="H105"/>
  <c r="H104" s="1"/>
  <c r="H106"/>
  <c r="I106"/>
  <c r="I105" s="1"/>
  <c r="I104" s="1"/>
  <c r="J106"/>
  <c r="J105" s="1"/>
  <c r="J104" s="1"/>
  <c r="H111"/>
  <c r="H110" s="1"/>
  <c r="H109" s="1"/>
  <c r="I111"/>
  <c r="I110" s="1"/>
  <c r="I109" s="1"/>
  <c r="J111"/>
  <c r="J110" s="1"/>
  <c r="J109" s="1"/>
  <c r="J114"/>
  <c r="J113" s="1"/>
  <c r="H115"/>
  <c r="H114" s="1"/>
  <c r="H113" s="1"/>
  <c r="I115"/>
  <c r="I114" s="1"/>
  <c r="I113" s="1"/>
  <c r="J115"/>
  <c r="J119"/>
  <c r="J118" s="1"/>
  <c r="J117" s="1"/>
  <c r="H120"/>
  <c r="H119" s="1"/>
  <c r="H118" s="1"/>
  <c r="H117" s="1"/>
  <c r="I120"/>
  <c r="I119" s="1"/>
  <c r="I118" s="1"/>
  <c r="I117" s="1"/>
  <c r="J120"/>
  <c r="H122"/>
  <c r="H123"/>
  <c r="I123"/>
  <c r="I122" s="1"/>
  <c r="I124"/>
  <c r="J124" s="1"/>
  <c r="J123" s="1"/>
  <c r="J122" s="1"/>
  <c r="I8" l="1"/>
  <c r="I7" s="1"/>
  <c r="J50"/>
  <c r="J49" s="1"/>
  <c r="J48" s="1"/>
  <c r="J47" s="1"/>
  <c r="J16" s="1"/>
  <c r="H16"/>
  <c r="H6" s="1"/>
  <c r="I50"/>
  <c r="I49" s="1"/>
  <c r="I48" s="1"/>
  <c r="I47" s="1"/>
  <c r="I45"/>
  <c r="I44" s="1"/>
  <c r="I43" s="1"/>
  <c r="I29" s="1"/>
  <c r="I19"/>
  <c r="I18" s="1"/>
  <c r="I17" s="1"/>
  <c r="J33"/>
  <c r="J32" s="1"/>
  <c r="J31" s="1"/>
  <c r="J30" s="1"/>
  <c r="J29" s="1"/>
  <c r="J15"/>
  <c r="J14" s="1"/>
  <c r="J13" s="1"/>
  <c r="J12"/>
  <c r="J11" s="1"/>
  <c r="J8" s="1"/>
  <c r="J7" s="1"/>
  <c r="J6" s="1"/>
  <c r="I6" l="1"/>
  <c r="I16"/>
</calcChain>
</file>

<file path=xl/sharedStrings.xml><?xml version="1.0" encoding="utf-8"?>
<sst xmlns="http://schemas.openxmlformats.org/spreadsheetml/2006/main" count="655" uniqueCount="193">
  <si>
    <t>Бухгалтер  ____________      Джиоева А.З.</t>
  </si>
  <si>
    <t>Директор _____________     Чаниева Т.М.</t>
  </si>
  <si>
    <t>м 262</t>
  </si>
  <si>
    <t>07 2 01 01890</t>
  </si>
  <si>
    <t>02</t>
  </si>
  <si>
    <t>07</t>
  </si>
  <si>
    <t>Социальные выплаты гражданам, кроме публичных нормативных социальных выплат</t>
  </si>
  <si>
    <t xml:space="preserve">Социальное обеспечение и иные выплаты населению </t>
  </si>
  <si>
    <t>Расходы на обеспечение деятельности (оказание услуг) муниципальных общеобразовательных учреждений</t>
  </si>
  <si>
    <t>м 342</t>
  </si>
  <si>
    <t>04 3 01 22270</t>
  </si>
  <si>
    <t>03</t>
  </si>
  <si>
    <t>950</t>
  </si>
  <si>
    <t>Приобретение продуктов питания</t>
  </si>
  <si>
    <t>10</t>
  </si>
  <si>
    <t>Расходы на питание в детских оздоровительных лагерях дневного пребывания детей</t>
  </si>
  <si>
    <t>04 3 01 00000</t>
  </si>
  <si>
    <t>Основное мероприятие "Организация питания в детских оздоровительных лагерях дневного пребывания детей при муниципальных образовательных учреждениях в каникулярное время"</t>
  </si>
  <si>
    <t>04 3 00 00000</t>
  </si>
  <si>
    <t>Подпрограмма "Развитие системы отдыха и оздоровления детей в муниципальном образовании-Пригородный район РСО-Алания"</t>
  </si>
  <si>
    <t>04 0 00 00000</t>
  </si>
  <si>
    <t>Муниципальная программа "Социальное развитие муниципального образования-Пригородный район РСО-Алания"</t>
  </si>
  <si>
    <t>07 2 05 10484</t>
  </si>
  <si>
    <t>Горячее питание</t>
  </si>
  <si>
    <t>Предоставление субсидий бюджетным, автономным учреждениям и иным некоммерческим организациям</t>
  </si>
  <si>
    <t>07 2 05 00000</t>
  </si>
  <si>
    <t xml:space="preserve">Основное мероприятие "На 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учреждениях муниципального образования Пригородный район" на 2022-2024 годы, за счет средств республиканского бюджета </t>
  </si>
  <si>
    <t>07 2 04 R3040</t>
  </si>
  <si>
    <t>07 2 04 00000</t>
  </si>
  <si>
    <t xml:space="preserve">Основное мероприятие "На 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учреждениях муниципального образования Пригородный район" на 2022-2024 годы, за счет средств федерального бюджета </t>
  </si>
  <si>
    <t>м 213</t>
  </si>
  <si>
    <t>07 2 03 53030</t>
  </si>
  <si>
    <t>Начисления на выплаты по оплате труда</t>
  </si>
  <si>
    <t>м 211</t>
  </si>
  <si>
    <t>Заработная плата</t>
  </si>
  <si>
    <t>07 2 03 00000</t>
  </si>
  <si>
    <t xml:space="preserve">Основное мероприятие "На обеспечение выплат ежемесячного денежного вознагрождения за классное руководство педагогическим работникам государственных и муниципальных общеобразовательных учреждениях муниципального образования Пригородный район" на 2022-2024 годы, за счет средств республиканского бюджета </t>
  </si>
  <si>
    <t>м 346</t>
  </si>
  <si>
    <t>07 2 02 21280</t>
  </si>
  <si>
    <t>Приобретение материалов, запасных частей, канцелярских товаров и принадлежностей и кухонного инвентаря</t>
  </si>
  <si>
    <t>м 221.02</t>
  </si>
  <si>
    <t>Иные услуги связи</t>
  </si>
  <si>
    <t>Расходы на обеспечение деятельности (оказание услуг) муниципальных общеобразовательных учреждений (из средств  республиканского бюджета)</t>
  </si>
  <si>
    <t>07 2 02 00000</t>
  </si>
  <si>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общего,среднего общего образования в муниципальных общеобразовательных учреждениях МО-Пригородный район"</t>
  </si>
  <si>
    <t>Расходы на обеспечение деятельности (оказание услуг) муниципальных общеобразовательных учреждений (из средств  местного бюджета)</t>
  </si>
  <si>
    <t>м 349</t>
  </si>
  <si>
    <t>Приобретение бланков строгой отчетности, почетных грамот, дипломов, подарочной и сувенирной продукции и проведение мероприятий</t>
  </si>
  <si>
    <t>м 345</t>
  </si>
  <si>
    <t>Приобретение мягкого инвентаря</t>
  </si>
  <si>
    <t>м 344</t>
  </si>
  <si>
    <t>Увеличение стоимости строительных материалов</t>
  </si>
  <si>
    <t>м 343</t>
  </si>
  <si>
    <t>Приобретение горюче-смазочных материалов, включая специальное топливо</t>
  </si>
  <si>
    <t>м 341</t>
  </si>
  <si>
    <t>Приобретение медикаментов</t>
  </si>
  <si>
    <t>340</t>
  </si>
  <si>
    <t>Увеличение стоимости материальных запасов</t>
  </si>
  <si>
    <t>м 310.06</t>
  </si>
  <si>
    <t>Приобретение (изготовление) оборудования</t>
  </si>
  <si>
    <t>м 310.05</t>
  </si>
  <si>
    <t>Приобретение мебели</t>
  </si>
  <si>
    <t>Увеличение стоимости основных средств</t>
  </si>
  <si>
    <t>м 292</t>
  </si>
  <si>
    <t>Штрафы за нарушение законодательства о налогах и сборах, законодательство о страховых взносах</t>
  </si>
  <si>
    <t>м 291</t>
  </si>
  <si>
    <t>Уплата разного рода платежей, налогов, пошлины и сборов</t>
  </si>
  <si>
    <t>Уплата налога на имущество организаций и земельного налога</t>
  </si>
  <si>
    <t>290</t>
  </si>
  <si>
    <t>Прочие расходы</t>
  </si>
  <si>
    <t>м 226.15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</si>
  <si>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</si>
  <si>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226.14</t>
  </si>
  <si>
    <t>Услуги и работы по организации и проведению разного рода мероприятий путем оформления договора на организацию мероприятия, организация участия в выставках, конференциях, форумах, семинарах, совещаниях и др., услуги по обучению на курсах повышения квалификации, подготовки и переподготовки специалистов.</t>
  </si>
  <si>
    <t>м 226.12</t>
  </si>
  <si>
    <t>Услуги по проведению энергоаудита</t>
  </si>
  <si>
    <t>м 226.10</t>
  </si>
  <si>
    <t>Подписка на периодические и справочные издания, типографические работы, услуги</t>
  </si>
  <si>
    <t>м 226.09</t>
  </si>
  <si>
    <t>Услуги по предоставлению правовых баз</t>
  </si>
  <si>
    <t>м 226.08</t>
  </si>
  <si>
    <t>Услуги по проведению инвентаризации и паспортизации зданий, сооружений, других основных средств</t>
  </si>
  <si>
    <t>м 226.07</t>
  </si>
  <si>
    <t>Услуги по найму жилого помещения при служебных командировках</t>
  </si>
  <si>
    <t>м 226.06</t>
  </si>
  <si>
    <t>Услуги по охране</t>
  </si>
  <si>
    <t>м 226.02</t>
  </si>
  <si>
    <t>Услуги по страхованию имущества, гражданской ответственности и здоровья</t>
  </si>
  <si>
    <t>м 226.01</t>
  </si>
  <si>
    <t>Иные работы,услуги, относящиеся к прочим (расходы по договорам гражданско-правового характера, предметом которых является оказание услуг по руководству практикой студентов образовательных учреждений высшего образования, нотариальные услуги, иные, прочие услуги)</t>
  </si>
  <si>
    <t>226</t>
  </si>
  <si>
    <t>Прочие услуги</t>
  </si>
  <si>
    <t>м 225.07</t>
  </si>
  <si>
    <t>Противопожарные мероприятия,связанные с содержанием имущества (огнезащитная обработка,зарядка огнетущителей,установку противопожарных дверей)</t>
  </si>
  <si>
    <t>м 225.06</t>
  </si>
  <si>
    <t>Пусконаладочные работы,техническое обслуживание</t>
  </si>
  <si>
    <t>м 225.05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</si>
  <si>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</si>
  <si>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225.03</t>
  </si>
  <si>
    <t>Текущий ремонт нефинансовых активов</t>
  </si>
  <si>
    <t>225</t>
  </si>
  <si>
    <t>Услуги по содержанию имущества</t>
  </si>
  <si>
    <t>м 223.07</t>
  </si>
  <si>
    <t>Обращение с твердыми коммунальными отходами</t>
  </si>
  <si>
    <t>м 223.06</t>
  </si>
  <si>
    <t>Оплата отопления, горячего водоснабжения, услуг по подогреву холодной воды</t>
  </si>
  <si>
    <t>м 223.05</t>
  </si>
  <si>
    <t>Оплата услуг водоотведения</t>
  </si>
  <si>
    <t>м 223.04</t>
  </si>
  <si>
    <t>Оплата водоснабжения</t>
  </si>
  <si>
    <t>м 223.03</t>
  </si>
  <si>
    <t>Оплата потребления газа</t>
  </si>
  <si>
    <t>м 223.02</t>
  </si>
  <si>
    <t>Оплата потребления электроэнергии</t>
  </si>
  <si>
    <t>223</t>
  </si>
  <si>
    <t>Коммунальные услуги</t>
  </si>
  <si>
    <t>м 222.02</t>
  </si>
  <si>
    <t>Оплата проезда по служебным командировкам</t>
  </si>
  <si>
    <t>м 222.01</t>
  </si>
  <si>
    <t>Оплата иных транспортных услуг</t>
  </si>
  <si>
    <t>222</t>
  </si>
  <si>
    <t>Транспортные услуги</t>
  </si>
  <si>
    <t>Услуги интернет-провайдеров</t>
  </si>
  <si>
    <t>м 221.01</t>
  </si>
  <si>
    <t>221</t>
  </si>
  <si>
    <t>Услуги связи</t>
  </si>
  <si>
    <t>07 2 01 00000</t>
  </si>
  <si>
    <t>Основное мероприятие "Обеспечение общедоступным бесплатным и качественным общем образованием независимо от социального и имущественного положения, места жительства, уровня развития и здоровья ребенка"</t>
  </si>
  <si>
    <t>Подпрограмма "Развитие начального, основного, среднего общего образования в муниципальном образовании-Пригородный район РСО-Алания"</t>
  </si>
  <si>
    <t>07 0 00 00000</t>
  </si>
  <si>
    <t>Муниципальная программа "Развитие образования муниципального образования-Пригородный район РСО-Алания" на 2022-2024 годы</t>
  </si>
  <si>
    <t>06 2 02 15800</t>
  </si>
  <si>
    <t>Осуществление мероприятий по подготовке защитных сооружений к приему укрываемых</t>
  </si>
  <si>
    <t>06 2 02 00000</t>
  </si>
  <si>
    <t>Основное мероприятие "Защита населения от ЧС"</t>
  </si>
  <si>
    <t>06 2 00 00000</t>
  </si>
  <si>
    <t>Подпрограмма "Снижение рисков и смягчение последствий ЧС природного и техногенного характера и развития единной ДДС в Пригородном районе РСО-Алания"</t>
  </si>
  <si>
    <t>06 1 02 15955</t>
  </si>
  <si>
    <t>Охрана объектов муниципальной собственности по общеобразовательным учреждениям</t>
  </si>
  <si>
    <t>06 1 02 15950</t>
  </si>
  <si>
    <t>Осуществление мероприятий по доведению уличного освещения территории школ до нормативных требований</t>
  </si>
  <si>
    <t>06 1 02 15900</t>
  </si>
  <si>
    <t>Обслуживание систем видеонаблюдения, тревожных кнопок</t>
  </si>
  <si>
    <t>06 1 02 00000</t>
  </si>
  <si>
    <t>Основное мероприятие "Профилактика террористических и экстремистских проявлений"</t>
  </si>
  <si>
    <t>06 1 00 00000</t>
  </si>
  <si>
    <t>Подпрограмма  "Противодействие терроризму и экстремизму в Пригородном районе РСО-Алания"</t>
  </si>
  <si>
    <t>06 0 00 0000</t>
  </si>
  <si>
    <t>Муниципальная программа "Профилактика правонарушений и преступлений в муниципальном образовании-Пригородный район РСО-Алания" на  2022-2024 годы</t>
  </si>
  <si>
    <t>04 1 01 L0275</t>
  </si>
  <si>
    <t>Создание комфортных условий жизнедеятельности детей-инвалидов и маломобильных групп населения</t>
  </si>
  <si>
    <t>04 1 01 00000</t>
  </si>
  <si>
    <t>Основное мероприятие "Повышение уровня доступности приоритетных объектов и услуг в приоритетных сферах жизни детей-инвалидов"</t>
  </si>
  <si>
    <t>04 1 00 00000</t>
  </si>
  <si>
    <t>Подпрограмма "Доступная среда в муниципальном оразовании - Пригордный район РСО-Алания" на 2022-2024 годы</t>
  </si>
  <si>
    <t>Муниципальная программа "Социальное развитие муниципального образования-Пригородный район РСО-Алания" на 2022-2024 годы</t>
  </si>
  <si>
    <t>03 0 01 13500</t>
  </si>
  <si>
    <t>Применение энергосберегающих технологий и мероприятий в сфере потребления тепловой энергии</t>
  </si>
  <si>
    <t>03 0 01 00000</t>
  </si>
  <si>
    <t>Основное мероприятие "Переход бюджетной сферы МО-Пригородный район на энергосберегающий путь развития на основе обеспечения рационального использования энергетических ресурсов"</t>
  </si>
  <si>
    <t>03 0 00 00000</t>
  </si>
  <si>
    <t>Муниципальная программа "Энергосбережение и повышение энергетической эффективности в муниципальном образовании-Пригородный район на 2022-2024 годы"</t>
  </si>
  <si>
    <t>Общее образование</t>
  </si>
  <si>
    <t>10 2  01 22502</t>
  </si>
  <si>
    <t>10 2 01 22502</t>
  </si>
  <si>
    <t>Основное мероприятие "Реализация обеспечения доступа к сети "Интернет" для работы с информационными системами муниципальных учреждений Пригородного района"</t>
  </si>
  <si>
    <t>10 2 00 00000</t>
  </si>
  <si>
    <t>Подпрограмма "Поддержка и совершенствование информационно-коммуникационной инфраструктуры, для повышенияэффективности муниципального управления в муниципальных учреждениях Пригородного района"</t>
  </si>
  <si>
    <t>10 1 02 22511</t>
  </si>
  <si>
    <t>Основное мероприятие "Приобретение, обновление оргтехники и комплектующие для муниципальных учреждений Пригородного района"</t>
  </si>
  <si>
    <t>10 1 01 22501</t>
  </si>
  <si>
    <t>Услуги по предоставлению правовых баз в области информационных технологий</t>
  </si>
  <si>
    <t>Основное меропиятие "Приобретение программного обеспечения для работы с Государственными Информационнымт Системами муниципальных учреждений Пригородного района"</t>
  </si>
  <si>
    <t>10 1 00 00000</t>
  </si>
  <si>
    <t>Подпрограмма "Повышение эффективности муниципального управления за счет внедрения и использования современных информационно-коммуникационных технологий в муниципальных учреждениях Пригородного района"</t>
  </si>
  <si>
    <t>00 0 00 00000</t>
  </si>
  <si>
    <t>Муниципальная программа "Информатизация деятельности администрации местного самоуправления МО Пригородный район РСО-Алания" на 2022-2024 годы</t>
  </si>
  <si>
    <t>ВСЕГО</t>
  </si>
  <si>
    <t>на</t>
  </si>
  <si>
    <t>Доп. класс.</t>
  </si>
  <si>
    <t>Вид расх.</t>
  </si>
  <si>
    <t>Целевая статья</t>
  </si>
  <si>
    <t>Подр.</t>
  </si>
  <si>
    <t>Разд.</t>
  </si>
  <si>
    <t>Вед.</t>
  </si>
  <si>
    <t>Прогноз бюджета 
на 2024 г.</t>
  </si>
  <si>
    <t>Прогноз бюджета 
на 2023 г.</t>
  </si>
  <si>
    <t>Бюджет
на 2022 г.</t>
  </si>
  <si>
    <t>Код бюджетной квалификации РФ</t>
  </si>
  <si>
    <t>Наименование показателя</t>
  </si>
  <si>
    <t xml:space="preserve">          (тыс.руб.)</t>
  </si>
  <si>
    <t>МБОУ "СОШ №2 с.Тарское"</t>
  </si>
  <si>
    <t>Бюджет (план финансово-хозяйственной деятельности) на 2022 год и прогноз на 2023 год и 2024 годы</t>
  </si>
</sst>
</file>

<file path=xl/styles.xml><?xml version="1.0" encoding="utf-8"?>
<styleSheet xmlns="http://schemas.openxmlformats.org/spreadsheetml/2006/main">
  <fonts count="19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 Cyr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1E9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 shrinkToFit="1"/>
    </xf>
    <xf numFmtId="1" fontId="6" fillId="2" borderId="1" xfId="0" applyNumberFormat="1" applyFont="1" applyFill="1" applyBorder="1" applyAlignment="1" applyProtection="1">
      <alignment horizontal="center" vertical="center" shrinkToFit="1"/>
    </xf>
    <xf numFmtId="1" fontId="6" fillId="2" borderId="1" xfId="0" applyNumberFormat="1" applyFont="1" applyFill="1" applyBorder="1" applyAlignment="1" applyProtection="1">
      <alignment horizontal="left" vertical="center" shrinkToFit="1"/>
    </xf>
    <xf numFmtId="49" fontId="8" fillId="2" borderId="1" xfId="0" applyNumberFormat="1" applyFont="1" applyFill="1" applyBorder="1" applyAlignment="1" applyProtection="1">
      <alignment horizontal="left" vertical="center" shrinkToFit="1"/>
    </xf>
    <xf numFmtId="49" fontId="6" fillId="2" borderId="1" xfId="0" applyNumberFormat="1" applyFont="1" applyFill="1" applyBorder="1" applyAlignment="1" applyProtection="1">
      <alignment horizontal="left" vertical="center" shrinkToFit="1"/>
    </xf>
    <xf numFmtId="0" fontId="9" fillId="2" borderId="1" xfId="0" applyFont="1" applyFill="1" applyBorder="1" applyAlignment="1" applyProtection="1">
      <alignment horizontal="left" vertical="center" wrapText="1"/>
    </xf>
    <xf numFmtId="4" fontId="8" fillId="3" borderId="1" xfId="0" applyNumberFormat="1" applyFont="1" applyFill="1" applyBorder="1" applyAlignment="1" applyProtection="1">
      <alignment horizontal="right" vertical="center" wrapText="1"/>
    </xf>
    <xf numFmtId="49" fontId="8" fillId="3" borderId="1" xfId="0" applyNumberFormat="1" applyFont="1" applyFill="1" applyBorder="1" applyAlignment="1" applyProtection="1">
      <alignment horizontal="center" vertical="center" shrinkToFit="1"/>
    </xf>
    <xf numFmtId="1" fontId="8" fillId="3" borderId="1" xfId="0" applyNumberFormat="1" applyFont="1" applyFill="1" applyBorder="1" applyAlignment="1" applyProtection="1">
      <alignment horizontal="left" vertical="center" shrinkToFit="1"/>
    </xf>
    <xf numFmtId="49" fontId="8" fillId="3" borderId="1" xfId="0" applyNumberFormat="1" applyFont="1" applyFill="1" applyBorder="1" applyAlignment="1" applyProtection="1">
      <alignment horizontal="left" vertical="center" shrinkToFit="1"/>
    </xf>
    <xf numFmtId="0" fontId="10" fillId="3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4" fontId="7" fillId="4" borderId="1" xfId="0" applyNumberFormat="1" applyFont="1" applyFill="1" applyBorder="1" applyAlignment="1" applyProtection="1">
      <alignment horizontal="right" vertical="center" wrapText="1"/>
    </xf>
    <xf numFmtId="1" fontId="7" fillId="4" borderId="1" xfId="0" applyNumberFormat="1" applyFont="1" applyFill="1" applyBorder="1" applyAlignment="1" applyProtection="1">
      <alignment horizontal="right" vertical="center" shrinkToFit="1"/>
    </xf>
    <xf numFmtId="1" fontId="7" fillId="4" borderId="1" xfId="0" applyNumberFormat="1" applyFont="1" applyFill="1" applyBorder="1" applyAlignment="1" applyProtection="1">
      <alignment horizontal="center" vertical="center" shrinkToFit="1"/>
    </xf>
    <xf numFmtId="1" fontId="7" fillId="4" borderId="1" xfId="0" applyNumberFormat="1" applyFont="1" applyFill="1" applyBorder="1" applyAlignment="1" applyProtection="1">
      <alignment horizontal="left" vertical="center" shrinkToFit="1"/>
    </xf>
    <xf numFmtId="49" fontId="7" fillId="4" borderId="1" xfId="0" applyNumberFormat="1" applyFont="1" applyFill="1" applyBorder="1" applyAlignment="1" applyProtection="1">
      <alignment horizontal="left" vertical="center" shrinkToFit="1"/>
    </xf>
    <xf numFmtId="0" fontId="5" fillId="4" borderId="1" xfId="0" applyFont="1" applyFill="1" applyBorder="1" applyAlignment="1" applyProtection="1">
      <alignment horizontal="left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1" fontId="1" fillId="4" borderId="1" xfId="0" applyNumberFormat="1" applyFont="1" applyFill="1" applyBorder="1" applyAlignment="1" applyProtection="1">
      <alignment horizontal="right" vertical="center" shrinkToFit="1"/>
    </xf>
    <xf numFmtId="1" fontId="1" fillId="4" borderId="1" xfId="0" applyNumberFormat="1" applyFont="1" applyFill="1" applyBorder="1" applyAlignment="1" applyProtection="1">
      <alignment horizontal="center" vertical="center" shrinkToFit="1"/>
    </xf>
    <xf numFmtId="1" fontId="1" fillId="4" borderId="1" xfId="0" applyNumberFormat="1" applyFont="1" applyFill="1" applyBorder="1" applyAlignment="1" applyProtection="1">
      <alignment horizontal="left" vertical="center" shrinkToFit="1"/>
    </xf>
    <xf numFmtId="49" fontId="1" fillId="4" borderId="1" xfId="0" applyNumberFormat="1" applyFont="1" applyFill="1" applyBorder="1" applyAlignment="1" applyProtection="1">
      <alignment horizontal="left" vertical="center" shrinkToFit="1"/>
    </xf>
    <xf numFmtId="0" fontId="11" fillId="4" borderId="1" xfId="0" applyFont="1" applyFill="1" applyBorder="1" applyAlignment="1" applyProtection="1">
      <alignment wrapText="1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1" xfId="0" applyNumberFormat="1" applyFont="1" applyFill="1" applyBorder="1" applyAlignment="1" applyProtection="1">
      <alignment horizontal="left" vertical="center" shrinkToFit="1"/>
      <protection locked="0"/>
    </xf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1" fontId="7" fillId="5" borderId="1" xfId="0" applyNumberFormat="1" applyFont="1" applyFill="1" applyBorder="1" applyAlignment="1" applyProtection="1">
      <alignment horizontal="left" vertical="center" shrinkToFit="1"/>
      <protection locked="0"/>
    </xf>
    <xf numFmtId="1" fontId="8" fillId="3" borderId="1" xfId="0" applyNumberFormat="1" applyFont="1" applyFill="1" applyBorder="1" applyAlignment="1" applyProtection="1">
      <alignment horizontal="center" vertical="center" shrinkToFit="1"/>
    </xf>
    <xf numFmtId="1" fontId="1" fillId="3" borderId="1" xfId="0" applyNumberFormat="1" applyFont="1" applyFill="1" applyBorder="1" applyAlignment="1" applyProtection="1">
      <alignment horizontal="center" vertical="top" shrinkToFit="1"/>
    </xf>
    <xf numFmtId="1" fontId="8" fillId="3" borderId="1" xfId="0" applyNumberFormat="1" applyFont="1" applyFill="1" applyBorder="1" applyAlignment="1" applyProtection="1">
      <alignment horizontal="left" vertical="top" shrinkToFit="1"/>
    </xf>
    <xf numFmtId="0" fontId="15" fillId="3" borderId="1" xfId="0" applyFont="1" applyFill="1" applyBorder="1" applyAlignment="1" applyProtection="1">
      <alignment vertical="top" wrapText="1"/>
    </xf>
    <xf numFmtId="1" fontId="16" fillId="2" borderId="1" xfId="0" applyNumberFormat="1" applyFont="1" applyFill="1" applyBorder="1" applyAlignment="1" applyProtection="1">
      <alignment horizontal="right" vertical="center" shrinkToFi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1" fontId="8" fillId="0" borderId="2" xfId="0" applyNumberFormat="1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top" shrinkToFit="1"/>
    </xf>
    <xf numFmtId="1" fontId="1" fillId="0" borderId="2" xfId="0" applyNumberFormat="1" applyFont="1" applyFill="1" applyBorder="1" applyAlignment="1" applyProtection="1">
      <alignment horizontal="left" vertical="top" shrinkToFit="1"/>
    </xf>
    <xf numFmtId="1" fontId="8" fillId="0" borderId="2" xfId="0" applyNumberFormat="1" applyFont="1" applyFill="1" applyBorder="1" applyAlignment="1" applyProtection="1">
      <alignment horizontal="left" vertical="top" shrinkToFit="1"/>
    </xf>
    <xf numFmtId="0" fontId="3" fillId="0" borderId="2" xfId="0" applyFont="1" applyFill="1" applyBorder="1" applyAlignment="1" applyProtection="1">
      <alignment vertical="top" wrapText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>
      <alignment horizontal="right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5"/>
  <sheetViews>
    <sheetView tabSelected="1" view="pageBreakPreview" zoomScaleNormal="90" zoomScaleSheetLayoutView="100" workbookViewId="0">
      <pane xSplit="1" ySplit="6" topLeftCell="B90" activePane="bottomRight" state="frozen"/>
      <selection activeCell="E112" sqref="E112"/>
      <selection pane="topRight" activeCell="E112" sqref="E112"/>
      <selection pane="bottomLeft" activeCell="E112" sqref="E112"/>
      <selection pane="bottomRight" activeCell="E112" sqref="E112"/>
    </sheetView>
  </sheetViews>
  <sheetFormatPr defaultRowHeight="12.75"/>
  <cols>
    <col min="1" max="1" width="75.85546875" style="1" customWidth="1"/>
    <col min="2" max="2" width="6" style="1" customWidth="1"/>
    <col min="3" max="3" width="4.85546875" style="2" customWidth="1"/>
    <col min="4" max="4" width="5.28515625" style="2" customWidth="1"/>
    <col min="5" max="5" width="15" style="1" bestFit="1" customWidth="1"/>
    <col min="6" max="6" width="6.28515625" style="1" customWidth="1"/>
    <col min="7" max="7" width="8.85546875" style="1" customWidth="1"/>
    <col min="8" max="8" width="11.85546875" customWidth="1"/>
    <col min="9" max="9" width="11.7109375" customWidth="1"/>
    <col min="10" max="10" width="12.42578125" customWidth="1"/>
  </cols>
  <sheetData>
    <row r="1" spans="1:10" ht="15.75" customHeight="1">
      <c r="A1" s="64" t="s">
        <v>192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customHeight="1">
      <c r="A2" s="65" t="s">
        <v>191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66" t="s">
        <v>190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 customHeight="1">
      <c r="A4" s="67" t="s">
        <v>189</v>
      </c>
      <c r="B4" s="68" t="s">
        <v>188</v>
      </c>
      <c r="C4" s="68"/>
      <c r="D4" s="68"/>
      <c r="E4" s="68"/>
      <c r="F4" s="68"/>
      <c r="G4" s="68"/>
      <c r="H4" s="69" t="s">
        <v>187</v>
      </c>
      <c r="I4" s="69" t="s">
        <v>186</v>
      </c>
      <c r="J4" s="69" t="s">
        <v>185</v>
      </c>
    </row>
    <row r="5" spans="1:10" ht="30" customHeight="1">
      <c r="A5" s="67"/>
      <c r="B5" s="62" t="s">
        <v>184</v>
      </c>
      <c r="C5" s="62" t="s">
        <v>183</v>
      </c>
      <c r="D5" s="62" t="s">
        <v>182</v>
      </c>
      <c r="E5" s="62" t="s">
        <v>181</v>
      </c>
      <c r="F5" s="62" t="s">
        <v>180</v>
      </c>
      <c r="G5" s="62" t="s">
        <v>179</v>
      </c>
      <c r="H5" s="70" t="s">
        <v>178</v>
      </c>
      <c r="I5" s="70"/>
      <c r="J5" s="70"/>
    </row>
    <row r="6" spans="1:10" ht="15.75">
      <c r="A6" s="61" t="s">
        <v>177</v>
      </c>
      <c r="B6" s="60" t="s">
        <v>12</v>
      </c>
      <c r="C6" s="60"/>
      <c r="D6" s="59"/>
      <c r="E6" s="58"/>
      <c r="F6" s="57"/>
      <c r="G6" s="57"/>
      <c r="H6" s="56">
        <f>H7+H16+H104+H109+H113+H117+H122</f>
        <v>15962.300000000001</v>
      </c>
      <c r="I6" s="56">
        <f>I7+I16+I104+I109+I113+I117+I122</f>
        <v>13026</v>
      </c>
      <c r="J6" s="56">
        <f>J7+J16+J104+J109+J113+J117+J122</f>
        <v>13932</v>
      </c>
    </row>
    <row r="7" spans="1:10" ht="24">
      <c r="A7" s="28" t="s">
        <v>176</v>
      </c>
      <c r="B7" s="26">
        <v>950</v>
      </c>
      <c r="C7" s="27" t="s">
        <v>5</v>
      </c>
      <c r="D7" s="27" t="s">
        <v>4</v>
      </c>
      <c r="E7" s="27" t="s">
        <v>175</v>
      </c>
      <c r="F7" s="25"/>
      <c r="G7" s="25"/>
      <c r="H7" s="24">
        <f>H8+H13</f>
        <v>149</v>
      </c>
      <c r="I7" s="24">
        <f>I8+I13</f>
        <v>149</v>
      </c>
      <c r="J7" s="24">
        <f>J8+J13</f>
        <v>149</v>
      </c>
    </row>
    <row r="8" spans="1:10" ht="48">
      <c r="A8" s="23" t="s">
        <v>174</v>
      </c>
      <c r="B8" s="20">
        <v>950</v>
      </c>
      <c r="C8" s="21" t="s">
        <v>5</v>
      </c>
      <c r="D8" s="22" t="s">
        <v>4</v>
      </c>
      <c r="E8" s="20" t="s">
        <v>173</v>
      </c>
      <c r="F8" s="19"/>
      <c r="G8" s="55"/>
      <c r="H8" s="17">
        <f>H9+H11</f>
        <v>125</v>
      </c>
      <c r="I8" s="17">
        <f>I9+I11</f>
        <v>125</v>
      </c>
      <c r="J8" s="17">
        <f>J9+J11</f>
        <v>125</v>
      </c>
    </row>
    <row r="9" spans="1:10" ht="36">
      <c r="A9" s="23" t="s">
        <v>172</v>
      </c>
      <c r="B9" s="20">
        <v>950</v>
      </c>
      <c r="C9" s="21" t="s">
        <v>5</v>
      </c>
      <c r="D9" s="22" t="s">
        <v>4</v>
      </c>
      <c r="E9" s="20" t="s">
        <v>170</v>
      </c>
      <c r="F9" s="19"/>
      <c r="G9" s="18"/>
      <c r="H9" s="17">
        <f>H10</f>
        <v>25</v>
      </c>
      <c r="I9" s="17">
        <f>I10</f>
        <v>25</v>
      </c>
      <c r="J9" s="17">
        <f>J10</f>
        <v>25</v>
      </c>
    </row>
    <row r="10" spans="1:10">
      <c r="A10" s="16" t="s">
        <v>171</v>
      </c>
      <c r="B10" s="13" t="s">
        <v>12</v>
      </c>
      <c r="C10" s="15" t="s">
        <v>5</v>
      </c>
      <c r="D10" s="15" t="s">
        <v>4</v>
      </c>
      <c r="E10" s="13" t="s">
        <v>170</v>
      </c>
      <c r="F10" s="14">
        <v>611</v>
      </c>
      <c r="G10" s="13" t="s">
        <v>78</v>
      </c>
      <c r="H10" s="12">
        <v>25</v>
      </c>
      <c r="I10" s="12">
        <f>H10</f>
        <v>25</v>
      </c>
      <c r="J10" s="12">
        <f>I10</f>
        <v>25</v>
      </c>
    </row>
    <row r="11" spans="1:10" ht="24">
      <c r="A11" s="23" t="s">
        <v>169</v>
      </c>
      <c r="B11" s="20" t="s">
        <v>12</v>
      </c>
      <c r="C11" s="21" t="s">
        <v>5</v>
      </c>
      <c r="D11" s="22" t="s">
        <v>4</v>
      </c>
      <c r="E11" s="20" t="s">
        <v>168</v>
      </c>
      <c r="F11" s="19"/>
      <c r="G11" s="18"/>
      <c r="H11" s="17">
        <f>H12</f>
        <v>100</v>
      </c>
      <c r="I11" s="17">
        <f>I12</f>
        <v>100</v>
      </c>
      <c r="J11" s="17">
        <f>J12</f>
        <v>100</v>
      </c>
    </row>
    <row r="12" spans="1:10">
      <c r="A12" s="16" t="s">
        <v>59</v>
      </c>
      <c r="B12" s="13" t="s">
        <v>12</v>
      </c>
      <c r="C12" s="13" t="s">
        <v>5</v>
      </c>
      <c r="D12" s="15" t="s">
        <v>4</v>
      </c>
      <c r="E12" s="13" t="s">
        <v>168</v>
      </c>
      <c r="F12" s="14">
        <v>612</v>
      </c>
      <c r="G12" s="16" t="s">
        <v>58</v>
      </c>
      <c r="H12" s="12">
        <v>100</v>
      </c>
      <c r="I12" s="12">
        <f>H12</f>
        <v>100</v>
      </c>
      <c r="J12" s="12">
        <f>I12</f>
        <v>100</v>
      </c>
    </row>
    <row r="13" spans="1:10" ht="36">
      <c r="A13" s="23" t="s">
        <v>167</v>
      </c>
      <c r="B13" s="20">
        <v>950</v>
      </c>
      <c r="C13" s="21" t="s">
        <v>5</v>
      </c>
      <c r="D13" s="22" t="s">
        <v>4</v>
      </c>
      <c r="E13" s="20" t="s">
        <v>166</v>
      </c>
      <c r="F13" s="19"/>
      <c r="G13" s="55"/>
      <c r="H13" s="17">
        <f t="shared" ref="H13:J14" si="0">H14</f>
        <v>24</v>
      </c>
      <c r="I13" s="17">
        <f t="shared" si="0"/>
        <v>24</v>
      </c>
      <c r="J13" s="17">
        <f t="shared" si="0"/>
        <v>24</v>
      </c>
    </row>
    <row r="14" spans="1:10" ht="36">
      <c r="A14" s="23" t="s">
        <v>165</v>
      </c>
      <c r="B14" s="20">
        <v>950</v>
      </c>
      <c r="C14" s="21" t="s">
        <v>5</v>
      </c>
      <c r="D14" s="22" t="s">
        <v>4</v>
      </c>
      <c r="E14" s="20" t="s">
        <v>164</v>
      </c>
      <c r="F14" s="19"/>
      <c r="G14" s="18"/>
      <c r="H14" s="17">
        <f t="shared" si="0"/>
        <v>24</v>
      </c>
      <c r="I14" s="17">
        <f t="shared" si="0"/>
        <v>24</v>
      </c>
      <c r="J14" s="17">
        <f t="shared" si="0"/>
        <v>24</v>
      </c>
    </row>
    <row r="15" spans="1:10">
      <c r="A15" s="16" t="s">
        <v>122</v>
      </c>
      <c r="B15" s="13" t="s">
        <v>12</v>
      </c>
      <c r="C15" s="15" t="s">
        <v>5</v>
      </c>
      <c r="D15" s="15" t="s">
        <v>4</v>
      </c>
      <c r="E15" s="13" t="s">
        <v>163</v>
      </c>
      <c r="F15" s="14">
        <v>611</v>
      </c>
      <c r="G15" s="13" t="s">
        <v>40</v>
      </c>
      <c r="H15" s="12">
        <v>24</v>
      </c>
      <c r="I15" s="12">
        <f>H15</f>
        <v>24</v>
      </c>
      <c r="J15" s="12">
        <f>I15</f>
        <v>24</v>
      </c>
    </row>
    <row r="16" spans="1:10" ht="15">
      <c r="A16" s="54" t="s">
        <v>162</v>
      </c>
      <c r="B16" s="53" t="s">
        <v>12</v>
      </c>
      <c r="C16" s="53" t="s">
        <v>5</v>
      </c>
      <c r="D16" s="27" t="s">
        <v>4</v>
      </c>
      <c r="E16" s="52"/>
      <c r="F16" s="51"/>
      <c r="G16" s="51"/>
      <c r="H16" s="24">
        <f>H17+H23+H29+H47</f>
        <v>13213</v>
      </c>
      <c r="I16" s="24">
        <f>I17+I23+I29+I47</f>
        <v>10502</v>
      </c>
      <c r="J16" s="24">
        <f>J17+J23+J29+J47</f>
        <v>11449</v>
      </c>
    </row>
    <row r="17" spans="1:10" ht="28.5" customHeight="1">
      <c r="A17" s="28" t="s">
        <v>161</v>
      </c>
      <c r="B17" s="26">
        <v>950</v>
      </c>
      <c r="C17" s="27" t="s">
        <v>5</v>
      </c>
      <c r="D17" s="27" t="s">
        <v>4</v>
      </c>
      <c r="E17" s="27" t="s">
        <v>160</v>
      </c>
      <c r="F17" s="25"/>
      <c r="G17" s="25"/>
      <c r="H17" s="24">
        <f t="shared" ref="H17:J18" si="1">H18</f>
        <v>40</v>
      </c>
      <c r="I17" s="24">
        <f t="shared" si="1"/>
        <v>40</v>
      </c>
      <c r="J17" s="24">
        <f t="shared" si="1"/>
        <v>40</v>
      </c>
    </row>
    <row r="18" spans="1:10" ht="36">
      <c r="A18" s="23" t="s">
        <v>159</v>
      </c>
      <c r="B18" s="20">
        <v>950</v>
      </c>
      <c r="C18" s="20" t="s">
        <v>5</v>
      </c>
      <c r="D18" s="20" t="s">
        <v>4</v>
      </c>
      <c r="E18" s="20" t="s">
        <v>158</v>
      </c>
      <c r="F18" s="19">
        <v>611</v>
      </c>
      <c r="G18" s="18"/>
      <c r="H18" s="17">
        <f t="shared" si="1"/>
        <v>40</v>
      </c>
      <c r="I18" s="17">
        <f t="shared" si="1"/>
        <v>40</v>
      </c>
      <c r="J18" s="17">
        <f t="shared" si="1"/>
        <v>40</v>
      </c>
    </row>
    <row r="19" spans="1:10" ht="24">
      <c r="A19" s="23" t="s">
        <v>157</v>
      </c>
      <c r="B19" s="20">
        <v>950</v>
      </c>
      <c r="C19" s="20" t="s">
        <v>5</v>
      </c>
      <c r="D19" s="20" t="s">
        <v>4</v>
      </c>
      <c r="E19" s="20" t="s">
        <v>156</v>
      </c>
      <c r="F19" s="19">
        <v>611</v>
      </c>
      <c r="G19" s="18"/>
      <c r="H19" s="17">
        <f>SUM(H20:H22)</f>
        <v>40</v>
      </c>
      <c r="I19" s="17">
        <f>SUM(I20:I22)</f>
        <v>40</v>
      </c>
      <c r="J19" s="17">
        <f>SUM(J20:J22)</f>
        <v>40</v>
      </c>
    </row>
    <row r="20" spans="1:10">
      <c r="A20" s="16" t="s">
        <v>99</v>
      </c>
      <c r="B20" s="13" t="s">
        <v>12</v>
      </c>
      <c r="C20" s="13" t="s">
        <v>5</v>
      </c>
      <c r="D20" s="15" t="s">
        <v>4</v>
      </c>
      <c r="E20" s="13" t="s">
        <v>156</v>
      </c>
      <c r="F20" s="14"/>
      <c r="G20" s="13" t="s">
        <v>98</v>
      </c>
      <c r="H20" s="12">
        <v>40</v>
      </c>
      <c r="I20" s="12">
        <f t="shared" ref="I20:J22" si="2">H20</f>
        <v>40</v>
      </c>
      <c r="J20" s="12">
        <f t="shared" si="2"/>
        <v>40</v>
      </c>
    </row>
    <row r="21" spans="1:10" hidden="1">
      <c r="A21" s="16" t="s">
        <v>95</v>
      </c>
      <c r="B21" s="13" t="s">
        <v>12</v>
      </c>
      <c r="C21" s="13" t="s">
        <v>5</v>
      </c>
      <c r="D21" s="15" t="s">
        <v>4</v>
      </c>
      <c r="E21" s="13" t="s">
        <v>156</v>
      </c>
      <c r="F21" s="14"/>
      <c r="G21" s="13" t="s">
        <v>94</v>
      </c>
      <c r="H21" s="12"/>
      <c r="I21" s="12">
        <f t="shared" si="2"/>
        <v>0</v>
      </c>
      <c r="J21" s="12">
        <f t="shared" si="2"/>
        <v>0</v>
      </c>
    </row>
    <row r="22" spans="1:10" ht="48" hidden="1">
      <c r="A22" s="16" t="s">
        <v>89</v>
      </c>
      <c r="B22" s="13" t="s">
        <v>12</v>
      </c>
      <c r="C22" s="13" t="s">
        <v>5</v>
      </c>
      <c r="D22" s="15" t="s">
        <v>4</v>
      </c>
      <c r="E22" s="13" t="s">
        <v>156</v>
      </c>
      <c r="F22" s="14"/>
      <c r="G22" s="13" t="s">
        <v>88</v>
      </c>
      <c r="H22" s="12"/>
      <c r="I22" s="12">
        <f t="shared" si="2"/>
        <v>0</v>
      </c>
      <c r="J22" s="12">
        <f t="shared" si="2"/>
        <v>0</v>
      </c>
    </row>
    <row r="23" spans="1:10" ht="24">
      <c r="A23" s="28" t="s">
        <v>155</v>
      </c>
      <c r="B23" s="26">
        <v>950</v>
      </c>
      <c r="C23" s="27" t="s">
        <v>5</v>
      </c>
      <c r="D23" s="27" t="s">
        <v>4</v>
      </c>
      <c r="E23" s="27" t="s">
        <v>20</v>
      </c>
      <c r="F23" s="25"/>
      <c r="G23" s="25"/>
      <c r="H23" s="24">
        <f t="shared" ref="H23:J25" si="3">H24</f>
        <v>0</v>
      </c>
      <c r="I23" s="24">
        <f t="shared" si="3"/>
        <v>0</v>
      </c>
      <c r="J23" s="24">
        <f t="shared" si="3"/>
        <v>0</v>
      </c>
    </row>
    <row r="24" spans="1:10" ht="24">
      <c r="A24" s="23" t="s">
        <v>154</v>
      </c>
      <c r="B24" s="20">
        <v>950</v>
      </c>
      <c r="C24" s="20" t="s">
        <v>5</v>
      </c>
      <c r="D24" s="20" t="s">
        <v>4</v>
      </c>
      <c r="E24" s="20" t="s">
        <v>153</v>
      </c>
      <c r="F24" s="19"/>
      <c r="G24" s="18"/>
      <c r="H24" s="17">
        <f t="shared" si="3"/>
        <v>0</v>
      </c>
      <c r="I24" s="17">
        <f t="shared" si="3"/>
        <v>0</v>
      </c>
      <c r="J24" s="17">
        <f t="shared" si="3"/>
        <v>0</v>
      </c>
    </row>
    <row r="25" spans="1:10" ht="24">
      <c r="A25" s="23" t="s">
        <v>152</v>
      </c>
      <c r="B25" s="20">
        <v>950</v>
      </c>
      <c r="C25" s="20" t="s">
        <v>5</v>
      </c>
      <c r="D25" s="20" t="s">
        <v>4</v>
      </c>
      <c r="E25" s="20" t="s">
        <v>151</v>
      </c>
      <c r="F25" s="19">
        <v>611</v>
      </c>
      <c r="G25" s="18"/>
      <c r="H25" s="17">
        <f t="shared" si="3"/>
        <v>0</v>
      </c>
      <c r="I25" s="17">
        <f t="shared" si="3"/>
        <v>0</v>
      </c>
      <c r="J25" s="17">
        <f t="shared" si="3"/>
        <v>0</v>
      </c>
    </row>
    <row r="26" spans="1:10" ht="24">
      <c r="A26" s="23" t="s">
        <v>150</v>
      </c>
      <c r="B26" s="20">
        <v>950</v>
      </c>
      <c r="C26" s="20" t="s">
        <v>5</v>
      </c>
      <c r="D26" s="20" t="s">
        <v>4</v>
      </c>
      <c r="E26" s="20" t="s">
        <v>149</v>
      </c>
      <c r="F26" s="19">
        <v>611</v>
      </c>
      <c r="G26" s="18"/>
      <c r="H26" s="17">
        <f>SUM(H27:H28)</f>
        <v>0</v>
      </c>
      <c r="I26" s="17">
        <f>SUM(I27:I28)</f>
        <v>0</v>
      </c>
      <c r="J26" s="17">
        <f>SUM(J27:J28)</f>
        <v>0</v>
      </c>
    </row>
    <row r="27" spans="1:10">
      <c r="A27" s="16" t="s">
        <v>99</v>
      </c>
      <c r="B27" s="13" t="s">
        <v>12</v>
      </c>
      <c r="C27" s="13" t="s">
        <v>5</v>
      </c>
      <c r="D27" s="15" t="s">
        <v>4</v>
      </c>
      <c r="E27" s="50" t="s">
        <v>149</v>
      </c>
      <c r="F27" s="14"/>
      <c r="G27" s="13" t="s">
        <v>98</v>
      </c>
      <c r="H27" s="12"/>
      <c r="I27" s="12"/>
      <c r="J27" s="12"/>
    </row>
    <row r="28" spans="1:10">
      <c r="A28" s="16" t="s">
        <v>59</v>
      </c>
      <c r="B28" s="13" t="s">
        <v>12</v>
      </c>
      <c r="C28" s="13" t="s">
        <v>5</v>
      </c>
      <c r="D28" s="15" t="s">
        <v>4</v>
      </c>
      <c r="E28" s="50" t="s">
        <v>149</v>
      </c>
      <c r="F28" s="14"/>
      <c r="G28" s="13" t="s">
        <v>58</v>
      </c>
      <c r="H28" s="12"/>
      <c r="I28" s="12"/>
      <c r="J28" s="12"/>
    </row>
    <row r="29" spans="1:10" ht="24">
      <c r="A29" s="28" t="s">
        <v>148</v>
      </c>
      <c r="B29" s="26">
        <v>950</v>
      </c>
      <c r="C29" s="27" t="s">
        <v>5</v>
      </c>
      <c r="D29" s="27" t="s">
        <v>4</v>
      </c>
      <c r="E29" s="27" t="s">
        <v>147</v>
      </c>
      <c r="F29" s="25"/>
      <c r="G29" s="25"/>
      <c r="H29" s="24">
        <f>H30+H43</f>
        <v>53</v>
      </c>
      <c r="I29" s="24">
        <f>I30+I43</f>
        <v>53</v>
      </c>
      <c r="J29" s="24">
        <f>J30+J43</f>
        <v>53</v>
      </c>
    </row>
    <row r="30" spans="1:10" ht="24">
      <c r="A30" s="23" t="s">
        <v>146</v>
      </c>
      <c r="B30" s="20" t="s">
        <v>12</v>
      </c>
      <c r="C30" s="20" t="s">
        <v>5</v>
      </c>
      <c r="D30" s="22" t="s">
        <v>4</v>
      </c>
      <c r="E30" s="20" t="s">
        <v>145</v>
      </c>
      <c r="F30" s="19"/>
      <c r="G30" s="18"/>
      <c r="H30" s="17">
        <f>H31</f>
        <v>53</v>
      </c>
      <c r="I30" s="17">
        <f>I31</f>
        <v>53</v>
      </c>
      <c r="J30" s="17">
        <f>J31</f>
        <v>53</v>
      </c>
    </row>
    <row r="31" spans="1:10" ht="24">
      <c r="A31" s="23" t="s">
        <v>144</v>
      </c>
      <c r="B31" s="20" t="s">
        <v>12</v>
      </c>
      <c r="C31" s="20" t="s">
        <v>5</v>
      </c>
      <c r="D31" s="22" t="s">
        <v>4</v>
      </c>
      <c r="E31" s="20" t="s">
        <v>143</v>
      </c>
      <c r="F31" s="19">
        <v>611</v>
      </c>
      <c r="G31" s="18"/>
      <c r="H31" s="17">
        <f>H32+H39+H41</f>
        <v>53</v>
      </c>
      <c r="I31" s="17">
        <f>I32+I39+I41</f>
        <v>53</v>
      </c>
      <c r="J31" s="17">
        <f>J32+J39+J41</f>
        <v>53</v>
      </c>
    </row>
    <row r="32" spans="1:10">
      <c r="A32" s="23" t="s">
        <v>142</v>
      </c>
      <c r="B32" s="20" t="s">
        <v>12</v>
      </c>
      <c r="C32" s="20" t="s">
        <v>5</v>
      </c>
      <c r="D32" s="22" t="s">
        <v>4</v>
      </c>
      <c r="E32" s="20" t="s">
        <v>141</v>
      </c>
      <c r="F32" s="19">
        <v>611</v>
      </c>
      <c r="G32" s="18"/>
      <c r="H32" s="17">
        <f>SUM(H33:H38)</f>
        <v>53</v>
      </c>
      <c r="I32" s="17">
        <f>SUM(I33:I38)</f>
        <v>53</v>
      </c>
      <c r="J32" s="17">
        <f>SUM(J33:J38)</f>
        <v>53</v>
      </c>
    </row>
    <row r="33" spans="1:10">
      <c r="A33" s="16" t="s">
        <v>41</v>
      </c>
      <c r="B33" s="13" t="s">
        <v>12</v>
      </c>
      <c r="C33" s="13" t="s">
        <v>5</v>
      </c>
      <c r="D33" s="15" t="s">
        <v>4</v>
      </c>
      <c r="E33" s="13" t="s">
        <v>141</v>
      </c>
      <c r="F33" s="14"/>
      <c r="G33" s="13" t="s">
        <v>123</v>
      </c>
      <c r="H33" s="12">
        <v>1</v>
      </c>
      <c r="I33" s="12">
        <f t="shared" ref="I33:J38" si="4">H33</f>
        <v>1</v>
      </c>
      <c r="J33" s="12">
        <f t="shared" si="4"/>
        <v>1</v>
      </c>
    </row>
    <row r="34" spans="1:10">
      <c r="A34" s="16" t="s">
        <v>41</v>
      </c>
      <c r="B34" s="13" t="s">
        <v>12</v>
      </c>
      <c r="C34" s="13" t="s">
        <v>5</v>
      </c>
      <c r="D34" s="15" t="s">
        <v>4</v>
      </c>
      <c r="E34" s="13" t="s">
        <v>141</v>
      </c>
      <c r="F34" s="14"/>
      <c r="G34" s="13" t="s">
        <v>40</v>
      </c>
      <c r="H34" s="12"/>
      <c r="I34" s="12">
        <f t="shared" si="4"/>
        <v>0</v>
      </c>
      <c r="J34" s="12">
        <f t="shared" si="4"/>
        <v>0</v>
      </c>
    </row>
    <row r="35" spans="1:10">
      <c r="A35" s="16" t="s">
        <v>99</v>
      </c>
      <c r="B35" s="13" t="s">
        <v>12</v>
      </c>
      <c r="C35" s="13" t="s">
        <v>5</v>
      </c>
      <c r="D35" s="15" t="s">
        <v>4</v>
      </c>
      <c r="E35" s="13" t="s">
        <v>141</v>
      </c>
      <c r="F35" s="14"/>
      <c r="G35" s="13" t="s">
        <v>98</v>
      </c>
      <c r="H35" s="12"/>
      <c r="I35" s="12">
        <f t="shared" si="4"/>
        <v>0</v>
      </c>
      <c r="J35" s="12">
        <f t="shared" si="4"/>
        <v>0</v>
      </c>
    </row>
    <row r="36" spans="1:10">
      <c r="A36" s="16" t="s">
        <v>95</v>
      </c>
      <c r="B36" s="13" t="s">
        <v>12</v>
      </c>
      <c r="C36" s="13" t="s">
        <v>5</v>
      </c>
      <c r="D36" s="15" t="s">
        <v>4</v>
      </c>
      <c r="E36" s="13" t="s">
        <v>141</v>
      </c>
      <c r="F36" s="14"/>
      <c r="G36" s="13" t="s">
        <v>94</v>
      </c>
      <c r="H36" s="12">
        <v>52</v>
      </c>
      <c r="I36" s="12">
        <f t="shared" si="4"/>
        <v>52</v>
      </c>
      <c r="J36" s="12">
        <f t="shared" si="4"/>
        <v>52</v>
      </c>
    </row>
    <row r="37" spans="1:10" ht="48">
      <c r="A37" s="16" t="s">
        <v>89</v>
      </c>
      <c r="B37" s="13" t="s">
        <v>12</v>
      </c>
      <c r="C37" s="13" t="s">
        <v>5</v>
      </c>
      <c r="D37" s="15" t="s">
        <v>4</v>
      </c>
      <c r="E37" s="13" t="s">
        <v>141</v>
      </c>
      <c r="F37" s="14"/>
      <c r="G37" s="13" t="s">
        <v>88</v>
      </c>
      <c r="H37" s="49"/>
      <c r="I37" s="12">
        <f t="shared" si="4"/>
        <v>0</v>
      </c>
      <c r="J37" s="12">
        <f t="shared" si="4"/>
        <v>0</v>
      </c>
    </row>
    <row r="38" spans="1:10" ht="24">
      <c r="A38" s="16" t="s">
        <v>71</v>
      </c>
      <c r="B38" s="13" t="s">
        <v>12</v>
      </c>
      <c r="C38" s="13" t="s">
        <v>5</v>
      </c>
      <c r="D38" s="15" t="s">
        <v>4</v>
      </c>
      <c r="E38" s="13" t="s">
        <v>141</v>
      </c>
      <c r="F38" s="14"/>
      <c r="G38" s="13" t="s">
        <v>70</v>
      </c>
      <c r="H38" s="49"/>
      <c r="I38" s="12">
        <f t="shared" si="4"/>
        <v>0</v>
      </c>
      <c r="J38" s="12">
        <f t="shared" si="4"/>
        <v>0</v>
      </c>
    </row>
    <row r="39" spans="1:10" ht="24">
      <c r="A39" s="23" t="s">
        <v>140</v>
      </c>
      <c r="B39" s="20">
        <v>950</v>
      </c>
      <c r="C39" s="20" t="s">
        <v>5</v>
      </c>
      <c r="D39" s="22" t="s">
        <v>4</v>
      </c>
      <c r="E39" s="20" t="s">
        <v>139</v>
      </c>
      <c r="F39" s="19">
        <v>611</v>
      </c>
      <c r="G39" s="18"/>
      <c r="H39" s="17">
        <f>H40</f>
        <v>0</v>
      </c>
      <c r="I39" s="17">
        <f>I40</f>
        <v>0</v>
      </c>
      <c r="J39" s="17">
        <f>J40</f>
        <v>0</v>
      </c>
    </row>
    <row r="40" spans="1:10" ht="48">
      <c r="A40" s="16" t="s">
        <v>89</v>
      </c>
      <c r="B40" s="13" t="s">
        <v>12</v>
      </c>
      <c r="C40" s="13" t="s">
        <v>5</v>
      </c>
      <c r="D40" s="15" t="s">
        <v>4</v>
      </c>
      <c r="E40" s="13" t="s">
        <v>139</v>
      </c>
      <c r="F40" s="14"/>
      <c r="G40" s="13" t="s">
        <v>88</v>
      </c>
      <c r="H40" s="12"/>
      <c r="I40" s="12">
        <f>H40</f>
        <v>0</v>
      </c>
      <c r="J40" s="12">
        <f>I40</f>
        <v>0</v>
      </c>
    </row>
    <row r="41" spans="1:10" ht="24" hidden="1">
      <c r="A41" s="23" t="s">
        <v>138</v>
      </c>
      <c r="B41" s="20" t="s">
        <v>12</v>
      </c>
      <c r="C41" s="20" t="s">
        <v>5</v>
      </c>
      <c r="D41" s="22" t="s">
        <v>4</v>
      </c>
      <c r="E41" s="20" t="s">
        <v>137</v>
      </c>
      <c r="F41" s="19">
        <v>611</v>
      </c>
      <c r="G41" s="18"/>
      <c r="H41" s="17">
        <f>H42</f>
        <v>0</v>
      </c>
      <c r="I41" s="17">
        <f>I42</f>
        <v>0</v>
      </c>
      <c r="J41" s="17">
        <f>J42</f>
        <v>0</v>
      </c>
    </row>
    <row r="42" spans="1:10" hidden="1">
      <c r="A42" s="16" t="s">
        <v>85</v>
      </c>
      <c r="B42" s="13" t="s">
        <v>12</v>
      </c>
      <c r="C42" s="13" t="s">
        <v>5</v>
      </c>
      <c r="D42" s="15" t="s">
        <v>4</v>
      </c>
      <c r="E42" s="13" t="s">
        <v>137</v>
      </c>
      <c r="F42" s="14"/>
      <c r="G42" s="13" t="s">
        <v>84</v>
      </c>
      <c r="H42" s="12"/>
      <c r="I42" s="12"/>
      <c r="J42" s="12"/>
    </row>
    <row r="43" spans="1:10" ht="36" hidden="1">
      <c r="A43" s="23" t="s">
        <v>136</v>
      </c>
      <c r="B43" s="20">
        <v>950</v>
      </c>
      <c r="C43" s="20" t="s">
        <v>5</v>
      </c>
      <c r="D43" s="22" t="s">
        <v>4</v>
      </c>
      <c r="E43" s="20" t="s">
        <v>135</v>
      </c>
      <c r="F43" s="19"/>
      <c r="G43" s="18"/>
      <c r="H43" s="17">
        <f t="shared" ref="H43:J45" si="5">H44</f>
        <v>0</v>
      </c>
      <c r="I43" s="17">
        <f t="shared" si="5"/>
        <v>0</v>
      </c>
      <c r="J43" s="17">
        <f t="shared" si="5"/>
        <v>0</v>
      </c>
    </row>
    <row r="44" spans="1:10" hidden="1">
      <c r="A44" s="23" t="s">
        <v>134</v>
      </c>
      <c r="B44" s="20" t="s">
        <v>12</v>
      </c>
      <c r="C44" s="20" t="s">
        <v>5</v>
      </c>
      <c r="D44" s="22" t="s">
        <v>4</v>
      </c>
      <c r="E44" s="20" t="s">
        <v>133</v>
      </c>
      <c r="F44" s="19">
        <v>611</v>
      </c>
      <c r="G44" s="18"/>
      <c r="H44" s="17">
        <f t="shared" si="5"/>
        <v>0</v>
      </c>
      <c r="I44" s="17">
        <f t="shared" si="5"/>
        <v>0</v>
      </c>
      <c r="J44" s="17">
        <f t="shared" si="5"/>
        <v>0</v>
      </c>
    </row>
    <row r="45" spans="1:10" ht="24" hidden="1">
      <c r="A45" s="23" t="s">
        <v>132</v>
      </c>
      <c r="B45" s="20" t="s">
        <v>12</v>
      </c>
      <c r="C45" s="20" t="s">
        <v>5</v>
      </c>
      <c r="D45" s="22" t="s">
        <v>4</v>
      </c>
      <c r="E45" s="20" t="s">
        <v>131</v>
      </c>
      <c r="F45" s="19">
        <v>611</v>
      </c>
      <c r="G45" s="18"/>
      <c r="H45" s="17">
        <f t="shared" si="5"/>
        <v>0</v>
      </c>
      <c r="I45" s="17">
        <f t="shared" si="5"/>
        <v>0</v>
      </c>
      <c r="J45" s="17">
        <f t="shared" si="5"/>
        <v>0</v>
      </c>
    </row>
    <row r="46" spans="1:10" hidden="1">
      <c r="A46" s="16" t="s">
        <v>99</v>
      </c>
      <c r="B46" s="47" t="s">
        <v>12</v>
      </c>
      <c r="C46" s="47" t="s">
        <v>5</v>
      </c>
      <c r="D46" s="48" t="s">
        <v>4</v>
      </c>
      <c r="E46" s="47" t="s">
        <v>131</v>
      </c>
      <c r="F46" s="46"/>
      <c r="G46" s="13" t="s">
        <v>98</v>
      </c>
      <c r="H46" s="12"/>
      <c r="I46" s="12">
        <f>H46</f>
        <v>0</v>
      </c>
      <c r="J46" s="12">
        <f>I46</f>
        <v>0</v>
      </c>
    </row>
    <row r="47" spans="1:10" ht="24">
      <c r="A47" s="28" t="s">
        <v>130</v>
      </c>
      <c r="B47" s="26" t="s">
        <v>12</v>
      </c>
      <c r="C47" s="27" t="s">
        <v>5</v>
      </c>
      <c r="D47" s="27" t="s">
        <v>4</v>
      </c>
      <c r="E47" s="27" t="s">
        <v>129</v>
      </c>
      <c r="F47" s="25"/>
      <c r="G47" s="25"/>
      <c r="H47" s="24">
        <f>H48</f>
        <v>13120</v>
      </c>
      <c r="I47" s="24">
        <f>I48</f>
        <v>10409</v>
      </c>
      <c r="J47" s="24">
        <f>J48</f>
        <v>11356</v>
      </c>
    </row>
    <row r="48" spans="1:10" ht="24">
      <c r="A48" s="23" t="s">
        <v>128</v>
      </c>
      <c r="B48" s="20" t="s">
        <v>12</v>
      </c>
      <c r="C48" s="20" t="s">
        <v>5</v>
      </c>
      <c r="D48" s="22" t="s">
        <v>4</v>
      </c>
      <c r="E48" s="20" t="s">
        <v>126</v>
      </c>
      <c r="F48" s="19"/>
      <c r="G48" s="18"/>
      <c r="H48" s="17">
        <f>H49+H98</f>
        <v>13120</v>
      </c>
      <c r="I48" s="17">
        <f>I49+I98</f>
        <v>10409</v>
      </c>
      <c r="J48" s="17">
        <f>J49+J98</f>
        <v>11356</v>
      </c>
    </row>
    <row r="49" spans="1:10" ht="48">
      <c r="A49" s="23" t="s">
        <v>127</v>
      </c>
      <c r="B49" s="20" t="s">
        <v>12</v>
      </c>
      <c r="C49" s="20" t="s">
        <v>5</v>
      </c>
      <c r="D49" s="22" t="s">
        <v>4</v>
      </c>
      <c r="E49" s="20" t="s">
        <v>126</v>
      </c>
      <c r="F49" s="19">
        <v>611</v>
      </c>
      <c r="G49" s="18"/>
      <c r="H49" s="17">
        <f>H50</f>
        <v>4915</v>
      </c>
      <c r="I49" s="17">
        <f>I50</f>
        <v>4287</v>
      </c>
      <c r="J49" s="17">
        <f>J50</f>
        <v>4561</v>
      </c>
    </row>
    <row r="50" spans="1:10" ht="24">
      <c r="A50" s="23" t="s">
        <v>8</v>
      </c>
      <c r="B50" s="20" t="s">
        <v>12</v>
      </c>
      <c r="C50" s="20" t="s">
        <v>5</v>
      </c>
      <c r="D50" s="22" t="s">
        <v>4</v>
      </c>
      <c r="E50" s="20" t="s">
        <v>3</v>
      </c>
      <c r="F50" s="19">
        <v>611</v>
      </c>
      <c r="G50" s="18"/>
      <c r="H50" s="17">
        <f>H51+H54+H57+H64+H69+H80+H84+H87+H95</f>
        <v>4915</v>
      </c>
      <c r="I50" s="17">
        <f>I51+I54+I57+I64+I69+I80+I84+I87+I95</f>
        <v>4287</v>
      </c>
      <c r="J50" s="17">
        <f>J51+J54+J57+J64+J69+J80+J84+J87+J95</f>
        <v>4561</v>
      </c>
    </row>
    <row r="51" spans="1:10">
      <c r="A51" s="41" t="s">
        <v>125</v>
      </c>
      <c r="B51" s="39" t="s">
        <v>12</v>
      </c>
      <c r="C51" s="39" t="s">
        <v>5</v>
      </c>
      <c r="D51" s="40" t="s">
        <v>4</v>
      </c>
      <c r="E51" s="39" t="s">
        <v>3</v>
      </c>
      <c r="F51" s="38">
        <v>611</v>
      </c>
      <c r="G51" s="37" t="s">
        <v>124</v>
      </c>
      <c r="H51" s="36">
        <f>SUM(H52:H53)</f>
        <v>13</v>
      </c>
      <c r="I51" s="36">
        <f>SUM(I52:I53)</f>
        <v>11</v>
      </c>
      <c r="J51" s="36">
        <f>SUM(J52:J53)</f>
        <v>12</v>
      </c>
    </row>
    <row r="52" spans="1:10">
      <c r="A52" s="16" t="s">
        <v>41</v>
      </c>
      <c r="B52" s="13" t="s">
        <v>12</v>
      </c>
      <c r="C52" s="13" t="s">
        <v>5</v>
      </c>
      <c r="D52" s="15" t="s">
        <v>4</v>
      </c>
      <c r="E52" s="13" t="s">
        <v>3</v>
      </c>
      <c r="F52" s="14"/>
      <c r="G52" s="13" t="s">
        <v>123</v>
      </c>
      <c r="H52" s="12">
        <v>13</v>
      </c>
      <c r="I52" s="12">
        <v>11</v>
      </c>
      <c r="J52" s="12">
        <v>12</v>
      </c>
    </row>
    <row r="53" spans="1:10">
      <c r="A53" s="16" t="s">
        <v>122</v>
      </c>
      <c r="B53" s="13" t="s">
        <v>12</v>
      </c>
      <c r="C53" s="13" t="s">
        <v>5</v>
      </c>
      <c r="D53" s="15" t="s">
        <v>4</v>
      </c>
      <c r="E53" s="13" t="s">
        <v>3</v>
      </c>
      <c r="F53" s="14"/>
      <c r="G53" s="13" t="s">
        <v>40</v>
      </c>
      <c r="H53" s="12"/>
      <c r="I53" s="12"/>
      <c r="J53" s="12"/>
    </row>
    <row r="54" spans="1:10">
      <c r="A54" s="41" t="s">
        <v>121</v>
      </c>
      <c r="B54" s="39" t="s">
        <v>12</v>
      </c>
      <c r="C54" s="39" t="s">
        <v>5</v>
      </c>
      <c r="D54" s="40" t="s">
        <v>4</v>
      </c>
      <c r="E54" s="39" t="s">
        <v>3</v>
      </c>
      <c r="F54" s="38">
        <v>611</v>
      </c>
      <c r="G54" s="37" t="s">
        <v>120</v>
      </c>
      <c r="H54" s="36">
        <f>SUM(H55:H56)</f>
        <v>20</v>
      </c>
      <c r="I54" s="36">
        <f>SUM(I55:I56)</f>
        <v>17</v>
      </c>
      <c r="J54" s="36">
        <f>SUM(J55:J56)</f>
        <v>19</v>
      </c>
    </row>
    <row r="55" spans="1:10">
      <c r="A55" s="16" t="s">
        <v>119</v>
      </c>
      <c r="B55" s="13" t="s">
        <v>12</v>
      </c>
      <c r="C55" s="13" t="s">
        <v>5</v>
      </c>
      <c r="D55" s="15" t="s">
        <v>4</v>
      </c>
      <c r="E55" s="13" t="s">
        <v>3</v>
      </c>
      <c r="F55" s="14"/>
      <c r="G55" s="13" t="s">
        <v>118</v>
      </c>
      <c r="H55" s="12">
        <v>15</v>
      </c>
      <c r="I55" s="12">
        <v>13</v>
      </c>
      <c r="J55" s="12">
        <v>14</v>
      </c>
    </row>
    <row r="56" spans="1:10">
      <c r="A56" s="16" t="s">
        <v>117</v>
      </c>
      <c r="B56" s="13" t="s">
        <v>12</v>
      </c>
      <c r="C56" s="13" t="s">
        <v>5</v>
      </c>
      <c r="D56" s="15" t="s">
        <v>4</v>
      </c>
      <c r="E56" s="13" t="s">
        <v>3</v>
      </c>
      <c r="F56" s="14"/>
      <c r="G56" s="13" t="s">
        <v>116</v>
      </c>
      <c r="H56" s="12">
        <v>5</v>
      </c>
      <c r="I56" s="12">
        <v>4</v>
      </c>
      <c r="J56" s="12">
        <v>5</v>
      </c>
    </row>
    <row r="57" spans="1:10">
      <c r="A57" s="41" t="s">
        <v>115</v>
      </c>
      <c r="B57" s="39" t="s">
        <v>12</v>
      </c>
      <c r="C57" s="39" t="s">
        <v>5</v>
      </c>
      <c r="D57" s="40" t="s">
        <v>4</v>
      </c>
      <c r="E57" s="39" t="s">
        <v>3</v>
      </c>
      <c r="F57" s="38">
        <v>611</v>
      </c>
      <c r="G57" s="37" t="s">
        <v>114</v>
      </c>
      <c r="H57" s="36">
        <f>SUM(H58:H63)</f>
        <v>613</v>
      </c>
      <c r="I57" s="36">
        <f>SUM(I58:I63)</f>
        <v>535</v>
      </c>
      <c r="J57" s="36">
        <f>SUM(J58:J63)</f>
        <v>569</v>
      </c>
    </row>
    <row r="58" spans="1:10">
      <c r="A58" s="16" t="s">
        <v>113</v>
      </c>
      <c r="B58" s="13" t="s">
        <v>12</v>
      </c>
      <c r="C58" s="13" t="s">
        <v>5</v>
      </c>
      <c r="D58" s="15" t="s">
        <v>4</v>
      </c>
      <c r="E58" s="13" t="s">
        <v>3</v>
      </c>
      <c r="F58" s="14"/>
      <c r="G58" s="13" t="s">
        <v>112</v>
      </c>
      <c r="H58" s="12">
        <v>252</v>
      </c>
      <c r="I58" s="12">
        <v>220</v>
      </c>
      <c r="J58" s="12">
        <v>234</v>
      </c>
    </row>
    <row r="59" spans="1:10">
      <c r="A59" s="16" t="s">
        <v>111</v>
      </c>
      <c r="B59" s="13" t="s">
        <v>12</v>
      </c>
      <c r="C59" s="13" t="s">
        <v>5</v>
      </c>
      <c r="D59" s="15" t="s">
        <v>4</v>
      </c>
      <c r="E59" s="13" t="s">
        <v>3</v>
      </c>
      <c r="F59" s="14"/>
      <c r="G59" s="13" t="s">
        <v>110</v>
      </c>
      <c r="H59" s="12">
        <v>308</v>
      </c>
      <c r="I59" s="12">
        <v>269</v>
      </c>
      <c r="J59" s="12">
        <v>286</v>
      </c>
    </row>
    <row r="60" spans="1:10">
      <c r="A60" s="16" t="s">
        <v>109</v>
      </c>
      <c r="B60" s="13" t="s">
        <v>12</v>
      </c>
      <c r="C60" s="13" t="s">
        <v>5</v>
      </c>
      <c r="D60" s="15" t="s">
        <v>4</v>
      </c>
      <c r="E60" s="13" t="s">
        <v>3</v>
      </c>
      <c r="F60" s="14"/>
      <c r="G60" s="13" t="s">
        <v>108</v>
      </c>
      <c r="H60" s="12">
        <v>41</v>
      </c>
      <c r="I60" s="12">
        <v>36</v>
      </c>
      <c r="J60" s="12">
        <v>38</v>
      </c>
    </row>
    <row r="61" spans="1:10">
      <c r="A61" s="16" t="s">
        <v>107</v>
      </c>
      <c r="B61" s="13" t="s">
        <v>12</v>
      </c>
      <c r="C61" s="13" t="s">
        <v>5</v>
      </c>
      <c r="D61" s="15" t="s">
        <v>4</v>
      </c>
      <c r="E61" s="13" t="s">
        <v>3</v>
      </c>
      <c r="F61" s="14"/>
      <c r="G61" s="13" t="s">
        <v>106</v>
      </c>
      <c r="H61" s="12"/>
      <c r="I61" s="12">
        <f>H61*87.235857%</f>
        <v>0</v>
      </c>
      <c r="J61" s="12">
        <f>H61*92.7426%</f>
        <v>0</v>
      </c>
    </row>
    <row r="62" spans="1:10">
      <c r="A62" s="16" t="s">
        <v>105</v>
      </c>
      <c r="B62" s="13" t="s">
        <v>12</v>
      </c>
      <c r="C62" s="13" t="s">
        <v>5</v>
      </c>
      <c r="D62" s="15" t="s">
        <v>4</v>
      </c>
      <c r="E62" s="13" t="s">
        <v>3</v>
      </c>
      <c r="F62" s="14"/>
      <c r="G62" s="13" t="s">
        <v>104</v>
      </c>
      <c r="H62" s="12"/>
      <c r="I62" s="12">
        <f>H62*87.235857%</f>
        <v>0</v>
      </c>
      <c r="J62" s="12">
        <f>H62*92.7426%</f>
        <v>0</v>
      </c>
    </row>
    <row r="63" spans="1:10" s="29" customFormat="1">
      <c r="A63" s="16" t="s">
        <v>103</v>
      </c>
      <c r="B63" s="13" t="s">
        <v>12</v>
      </c>
      <c r="C63" s="13" t="s">
        <v>5</v>
      </c>
      <c r="D63" s="15" t="s">
        <v>4</v>
      </c>
      <c r="E63" s="13" t="s">
        <v>3</v>
      </c>
      <c r="F63" s="14"/>
      <c r="G63" s="13" t="s">
        <v>102</v>
      </c>
      <c r="H63" s="12">
        <v>12</v>
      </c>
      <c r="I63" s="12">
        <v>10</v>
      </c>
      <c r="J63" s="12">
        <v>11</v>
      </c>
    </row>
    <row r="64" spans="1:10">
      <c r="A64" s="41" t="s">
        <v>101</v>
      </c>
      <c r="B64" s="39" t="s">
        <v>12</v>
      </c>
      <c r="C64" s="39" t="s">
        <v>5</v>
      </c>
      <c r="D64" s="40" t="s">
        <v>4</v>
      </c>
      <c r="E64" s="39" t="s">
        <v>3</v>
      </c>
      <c r="F64" s="38">
        <v>611</v>
      </c>
      <c r="G64" s="37" t="s">
        <v>100</v>
      </c>
      <c r="H64" s="36">
        <f>SUM(H65:H68)</f>
        <v>994</v>
      </c>
      <c r="I64" s="36">
        <f>SUM(I65:I68)</f>
        <v>866</v>
      </c>
      <c r="J64" s="36">
        <f>SUM(J65:J68)</f>
        <v>923</v>
      </c>
    </row>
    <row r="65" spans="1:10">
      <c r="A65" s="16" t="s">
        <v>99</v>
      </c>
      <c r="B65" s="13" t="s">
        <v>12</v>
      </c>
      <c r="C65" s="13" t="s">
        <v>5</v>
      </c>
      <c r="D65" s="15" t="s">
        <v>4</v>
      </c>
      <c r="E65" s="13" t="s">
        <v>3</v>
      </c>
      <c r="F65" s="14"/>
      <c r="G65" s="13" t="s">
        <v>98</v>
      </c>
      <c r="H65" s="12">
        <v>350</v>
      </c>
      <c r="I65" s="12">
        <v>305</v>
      </c>
      <c r="J65" s="12">
        <v>325</v>
      </c>
    </row>
    <row r="66" spans="1:10" ht="36">
      <c r="A66" s="16" t="s">
        <v>97</v>
      </c>
      <c r="B66" s="13" t="s">
        <v>12</v>
      </c>
      <c r="C66" s="13" t="s">
        <v>5</v>
      </c>
      <c r="D66" s="15" t="s">
        <v>4</v>
      </c>
      <c r="E66" s="13" t="s">
        <v>3</v>
      </c>
      <c r="F66" s="14"/>
      <c r="G66" s="13" t="s">
        <v>96</v>
      </c>
      <c r="H66" s="12">
        <v>13</v>
      </c>
      <c r="I66" s="12">
        <v>11</v>
      </c>
      <c r="J66" s="12">
        <v>12</v>
      </c>
    </row>
    <row r="67" spans="1:10">
      <c r="A67" s="16" t="s">
        <v>95</v>
      </c>
      <c r="B67" s="13" t="s">
        <v>12</v>
      </c>
      <c r="C67" s="13" t="s">
        <v>5</v>
      </c>
      <c r="D67" s="15" t="s">
        <v>4</v>
      </c>
      <c r="E67" s="13" t="s">
        <v>3</v>
      </c>
      <c r="F67" s="14"/>
      <c r="G67" s="13" t="s">
        <v>94</v>
      </c>
      <c r="H67" s="12">
        <v>281</v>
      </c>
      <c r="I67" s="12">
        <v>245</v>
      </c>
      <c r="J67" s="12">
        <v>261</v>
      </c>
    </row>
    <row r="68" spans="1:10" s="29" customFormat="1" ht="36">
      <c r="A68" s="16" t="s">
        <v>93</v>
      </c>
      <c r="B68" s="14" t="s">
        <v>12</v>
      </c>
      <c r="C68" s="14" t="s">
        <v>5</v>
      </c>
      <c r="D68" s="45" t="s">
        <v>4</v>
      </c>
      <c r="E68" s="13" t="s">
        <v>3</v>
      </c>
      <c r="F68" s="14"/>
      <c r="G68" s="13" t="s">
        <v>92</v>
      </c>
      <c r="H68" s="12">
        <v>350</v>
      </c>
      <c r="I68" s="12">
        <v>305</v>
      </c>
      <c r="J68" s="12">
        <v>325</v>
      </c>
    </row>
    <row r="69" spans="1:10">
      <c r="A69" s="41" t="s">
        <v>91</v>
      </c>
      <c r="B69" s="39" t="s">
        <v>12</v>
      </c>
      <c r="C69" s="39" t="s">
        <v>5</v>
      </c>
      <c r="D69" s="40" t="s">
        <v>4</v>
      </c>
      <c r="E69" s="39" t="s">
        <v>3</v>
      </c>
      <c r="F69" s="38">
        <v>611</v>
      </c>
      <c r="G69" s="37" t="s">
        <v>90</v>
      </c>
      <c r="H69" s="36">
        <f>SUM(H70:H79)</f>
        <v>548</v>
      </c>
      <c r="I69" s="36">
        <f>SUM(I70:I79)</f>
        <v>478</v>
      </c>
      <c r="J69" s="36">
        <f>SUM(J70:J79)</f>
        <v>509</v>
      </c>
    </row>
    <row r="70" spans="1:10" ht="45">
      <c r="A70" s="44" t="s">
        <v>89</v>
      </c>
      <c r="B70" s="13" t="s">
        <v>12</v>
      </c>
      <c r="C70" s="13" t="s">
        <v>5</v>
      </c>
      <c r="D70" s="15" t="s">
        <v>4</v>
      </c>
      <c r="E70" s="13" t="s">
        <v>3</v>
      </c>
      <c r="F70" s="14"/>
      <c r="G70" s="13" t="s">
        <v>88</v>
      </c>
      <c r="H70" s="12">
        <v>70</v>
      </c>
      <c r="I70" s="12">
        <v>61</v>
      </c>
      <c r="J70" s="12">
        <v>65</v>
      </c>
    </row>
    <row r="71" spans="1:10">
      <c r="A71" s="16" t="s">
        <v>87</v>
      </c>
      <c r="B71" s="13" t="s">
        <v>12</v>
      </c>
      <c r="C71" s="13" t="s">
        <v>5</v>
      </c>
      <c r="D71" s="15" t="s">
        <v>4</v>
      </c>
      <c r="E71" s="13" t="s">
        <v>3</v>
      </c>
      <c r="F71" s="14"/>
      <c r="G71" s="13" t="s">
        <v>86</v>
      </c>
      <c r="H71" s="12">
        <v>17</v>
      </c>
      <c r="I71" s="12">
        <v>15</v>
      </c>
      <c r="J71" s="12">
        <v>16</v>
      </c>
    </row>
    <row r="72" spans="1:10">
      <c r="A72" s="16" t="s">
        <v>85</v>
      </c>
      <c r="B72" s="13" t="s">
        <v>12</v>
      </c>
      <c r="C72" s="13" t="s">
        <v>5</v>
      </c>
      <c r="D72" s="15" t="s">
        <v>4</v>
      </c>
      <c r="E72" s="13" t="s">
        <v>3</v>
      </c>
      <c r="F72" s="14"/>
      <c r="G72" s="13" t="s">
        <v>84</v>
      </c>
      <c r="H72" s="12">
        <v>420</v>
      </c>
      <c r="I72" s="12">
        <v>366</v>
      </c>
      <c r="J72" s="12">
        <v>390</v>
      </c>
    </row>
    <row r="73" spans="1:10">
      <c r="A73" s="16" t="s">
        <v>83</v>
      </c>
      <c r="B73" s="13" t="s">
        <v>12</v>
      </c>
      <c r="C73" s="13" t="s">
        <v>5</v>
      </c>
      <c r="D73" s="15" t="s">
        <v>4</v>
      </c>
      <c r="E73" s="13" t="s">
        <v>3</v>
      </c>
      <c r="F73" s="14"/>
      <c r="G73" s="13" t="s">
        <v>82</v>
      </c>
      <c r="H73" s="12"/>
      <c r="I73" s="12">
        <f>H73*87.235857%</f>
        <v>0</v>
      </c>
      <c r="J73" s="12">
        <f>H73*92.7426%</f>
        <v>0</v>
      </c>
    </row>
    <row r="74" spans="1:10" ht="24">
      <c r="A74" s="16" t="s">
        <v>81</v>
      </c>
      <c r="B74" s="13" t="s">
        <v>12</v>
      </c>
      <c r="C74" s="13" t="s">
        <v>5</v>
      </c>
      <c r="D74" s="15" t="s">
        <v>4</v>
      </c>
      <c r="E74" s="13" t="s">
        <v>3</v>
      </c>
      <c r="F74" s="14"/>
      <c r="G74" s="13" t="s">
        <v>80</v>
      </c>
      <c r="H74" s="12">
        <v>25</v>
      </c>
      <c r="I74" s="12">
        <v>22</v>
      </c>
      <c r="J74" s="12">
        <v>23</v>
      </c>
    </row>
    <row r="75" spans="1:10">
      <c r="A75" s="16" t="s">
        <v>79</v>
      </c>
      <c r="B75" s="13" t="s">
        <v>12</v>
      </c>
      <c r="C75" s="13" t="s">
        <v>5</v>
      </c>
      <c r="D75" s="15" t="s">
        <v>4</v>
      </c>
      <c r="E75" s="13" t="s">
        <v>3</v>
      </c>
      <c r="F75" s="14"/>
      <c r="G75" s="13" t="s">
        <v>78</v>
      </c>
      <c r="H75" s="12"/>
      <c r="I75" s="12">
        <f>H75*87.235857%</f>
        <v>0</v>
      </c>
      <c r="J75" s="12">
        <f>H75*92.7426%</f>
        <v>0</v>
      </c>
    </row>
    <row r="76" spans="1:10">
      <c r="A76" s="16" t="s">
        <v>77</v>
      </c>
      <c r="B76" s="13" t="s">
        <v>12</v>
      </c>
      <c r="C76" s="13" t="s">
        <v>5</v>
      </c>
      <c r="D76" s="15" t="s">
        <v>4</v>
      </c>
      <c r="E76" s="13" t="s">
        <v>3</v>
      </c>
      <c r="F76" s="14"/>
      <c r="G76" s="13" t="s">
        <v>76</v>
      </c>
      <c r="H76" s="12">
        <v>16</v>
      </c>
      <c r="I76" s="12">
        <v>14</v>
      </c>
      <c r="J76" s="12">
        <v>15</v>
      </c>
    </row>
    <row r="77" spans="1:10">
      <c r="A77" s="16" t="s">
        <v>75</v>
      </c>
      <c r="B77" s="13" t="s">
        <v>12</v>
      </c>
      <c r="C77" s="13" t="s">
        <v>5</v>
      </c>
      <c r="D77" s="15" t="s">
        <v>4</v>
      </c>
      <c r="E77" s="13" t="s">
        <v>3</v>
      </c>
      <c r="F77" s="14"/>
      <c r="G77" s="13" t="s">
        <v>74</v>
      </c>
      <c r="H77" s="12"/>
      <c r="I77" s="12">
        <f>H77*87.235857%</f>
        <v>0</v>
      </c>
      <c r="J77" s="12">
        <f>H77*92.7426%</f>
        <v>0</v>
      </c>
    </row>
    <row r="78" spans="1:10" ht="48">
      <c r="A78" s="16" t="s">
        <v>73</v>
      </c>
      <c r="B78" s="13" t="s">
        <v>12</v>
      </c>
      <c r="C78" s="13" t="s">
        <v>5</v>
      </c>
      <c r="D78" s="15" t="s">
        <v>4</v>
      </c>
      <c r="E78" s="13" t="s">
        <v>3</v>
      </c>
      <c r="F78" s="14"/>
      <c r="G78" s="13" t="s">
        <v>72</v>
      </c>
      <c r="H78" s="12"/>
      <c r="I78" s="12">
        <f>H78*87.235857%</f>
        <v>0</v>
      </c>
      <c r="J78" s="12">
        <f>H78*92.7426%</f>
        <v>0</v>
      </c>
    </row>
    <row r="79" spans="1:10" ht="24">
      <c r="A79" s="16" t="s">
        <v>71</v>
      </c>
      <c r="B79" s="13" t="s">
        <v>12</v>
      </c>
      <c r="C79" s="13" t="s">
        <v>5</v>
      </c>
      <c r="D79" s="15" t="s">
        <v>4</v>
      </c>
      <c r="E79" s="13" t="s">
        <v>3</v>
      </c>
      <c r="F79" s="14"/>
      <c r="G79" s="13" t="s">
        <v>70</v>
      </c>
      <c r="H79" s="12"/>
      <c r="I79" s="12">
        <f>H79*87.235857%</f>
        <v>0</v>
      </c>
      <c r="J79" s="12">
        <f>H79*92.7426%</f>
        <v>0</v>
      </c>
    </row>
    <row r="80" spans="1:10">
      <c r="A80" s="41" t="s">
        <v>69</v>
      </c>
      <c r="B80" s="39" t="s">
        <v>12</v>
      </c>
      <c r="C80" s="39" t="s">
        <v>5</v>
      </c>
      <c r="D80" s="40" t="s">
        <v>4</v>
      </c>
      <c r="E80" s="39" t="s">
        <v>3</v>
      </c>
      <c r="F80" s="38">
        <v>611</v>
      </c>
      <c r="G80" s="37" t="s">
        <v>68</v>
      </c>
      <c r="H80" s="36">
        <f>SUM(H81:H83)</f>
        <v>88</v>
      </c>
      <c r="I80" s="36">
        <f>SUM(I81:I83)</f>
        <v>77</v>
      </c>
      <c r="J80" s="36">
        <f>SUM(J81:J83)</f>
        <v>82</v>
      </c>
    </row>
    <row r="81" spans="1:10">
      <c r="A81" s="16" t="s">
        <v>67</v>
      </c>
      <c r="B81" s="13" t="s">
        <v>12</v>
      </c>
      <c r="C81" s="13" t="s">
        <v>5</v>
      </c>
      <c r="D81" s="15" t="s">
        <v>4</v>
      </c>
      <c r="E81" s="13" t="s">
        <v>3</v>
      </c>
      <c r="F81" s="14"/>
      <c r="G81" s="43" t="s">
        <v>65</v>
      </c>
      <c r="H81" s="12">
        <v>88</v>
      </c>
      <c r="I81" s="12">
        <v>77</v>
      </c>
      <c r="J81" s="12">
        <v>82</v>
      </c>
    </row>
    <row r="82" spans="1:10">
      <c r="A82" s="16" t="s">
        <v>66</v>
      </c>
      <c r="B82" s="13" t="s">
        <v>12</v>
      </c>
      <c r="C82" s="13" t="s">
        <v>5</v>
      </c>
      <c r="D82" s="15" t="s">
        <v>4</v>
      </c>
      <c r="E82" s="13" t="s">
        <v>3</v>
      </c>
      <c r="F82" s="14"/>
      <c r="G82" s="43" t="s">
        <v>65</v>
      </c>
      <c r="H82" s="12"/>
      <c r="I82" s="12">
        <f>H82*87.235857%</f>
        <v>0</v>
      </c>
      <c r="J82" s="12">
        <f>H82*92.7426%</f>
        <v>0</v>
      </c>
    </row>
    <row r="83" spans="1:10" ht="24">
      <c r="A83" s="16" t="s">
        <v>64</v>
      </c>
      <c r="B83" s="13" t="s">
        <v>12</v>
      </c>
      <c r="C83" s="13" t="s">
        <v>5</v>
      </c>
      <c r="D83" s="15" t="s">
        <v>4</v>
      </c>
      <c r="E83" s="13" t="s">
        <v>3</v>
      </c>
      <c r="F83" s="14"/>
      <c r="G83" s="43" t="s">
        <v>63</v>
      </c>
      <c r="H83" s="12"/>
      <c r="I83" s="12">
        <f>H83*87.235857%</f>
        <v>0</v>
      </c>
      <c r="J83" s="12">
        <f>H83*92.7426%</f>
        <v>0</v>
      </c>
    </row>
    <row r="84" spans="1:10">
      <c r="A84" s="41" t="s">
        <v>62</v>
      </c>
      <c r="B84" s="39" t="s">
        <v>12</v>
      </c>
      <c r="C84" s="39" t="s">
        <v>5</v>
      </c>
      <c r="D84" s="40" t="s">
        <v>4</v>
      </c>
      <c r="E84" s="39" t="s">
        <v>3</v>
      </c>
      <c r="F84" s="38">
        <v>612</v>
      </c>
      <c r="G84" s="37">
        <v>310</v>
      </c>
      <c r="H84" s="42">
        <f>SUM(H85:H86)</f>
        <v>170</v>
      </c>
      <c r="I84" s="42">
        <f>SUM(I85:I86)</f>
        <v>148</v>
      </c>
      <c r="J84" s="42">
        <f>SUM(J85:J86)</f>
        <v>157</v>
      </c>
    </row>
    <row r="85" spans="1:10">
      <c r="A85" s="16" t="s">
        <v>61</v>
      </c>
      <c r="B85" s="13" t="s">
        <v>12</v>
      </c>
      <c r="C85" s="13" t="s">
        <v>5</v>
      </c>
      <c r="D85" s="15" t="s">
        <v>4</v>
      </c>
      <c r="E85" s="13" t="s">
        <v>3</v>
      </c>
      <c r="F85" s="14"/>
      <c r="G85" s="13" t="s">
        <v>60</v>
      </c>
      <c r="H85" s="12">
        <v>70</v>
      </c>
      <c r="I85" s="12">
        <v>61</v>
      </c>
      <c r="J85" s="12">
        <v>65</v>
      </c>
    </row>
    <row r="86" spans="1:10">
      <c r="A86" s="16" t="s">
        <v>59</v>
      </c>
      <c r="B86" s="13" t="s">
        <v>12</v>
      </c>
      <c r="C86" s="13" t="s">
        <v>5</v>
      </c>
      <c r="D86" s="15" t="s">
        <v>4</v>
      </c>
      <c r="E86" s="13" t="s">
        <v>3</v>
      </c>
      <c r="F86" s="14"/>
      <c r="G86" s="13" t="s">
        <v>58</v>
      </c>
      <c r="H86" s="12">
        <v>100</v>
      </c>
      <c r="I86" s="12">
        <v>87</v>
      </c>
      <c r="J86" s="12">
        <v>92</v>
      </c>
    </row>
    <row r="87" spans="1:10">
      <c r="A87" s="41" t="s">
        <v>57</v>
      </c>
      <c r="B87" s="39" t="s">
        <v>12</v>
      </c>
      <c r="C87" s="39" t="s">
        <v>5</v>
      </c>
      <c r="D87" s="40" t="s">
        <v>4</v>
      </c>
      <c r="E87" s="39" t="s">
        <v>3</v>
      </c>
      <c r="F87" s="38">
        <v>611</v>
      </c>
      <c r="G87" s="37" t="s">
        <v>56</v>
      </c>
      <c r="H87" s="36">
        <f>SUM(H88:H94)</f>
        <v>263</v>
      </c>
      <c r="I87" s="36">
        <f>SUM(I88:I94)</f>
        <v>230</v>
      </c>
      <c r="J87" s="36">
        <f>SUM(J88:J94)</f>
        <v>244</v>
      </c>
    </row>
    <row r="88" spans="1:10">
      <c r="A88" s="16" t="s">
        <v>55</v>
      </c>
      <c r="B88" s="13" t="s">
        <v>12</v>
      </c>
      <c r="C88" s="13" t="s">
        <v>5</v>
      </c>
      <c r="D88" s="15" t="s">
        <v>4</v>
      </c>
      <c r="E88" s="13" t="s">
        <v>3</v>
      </c>
      <c r="F88" s="14"/>
      <c r="G88" s="13" t="s">
        <v>54</v>
      </c>
      <c r="H88" s="12">
        <v>5</v>
      </c>
      <c r="I88" s="12">
        <v>4</v>
      </c>
      <c r="J88" s="12">
        <v>5</v>
      </c>
    </row>
    <row r="89" spans="1:10">
      <c r="A89" s="16" t="s">
        <v>13</v>
      </c>
      <c r="B89" s="13" t="s">
        <v>12</v>
      </c>
      <c r="C89" s="13" t="s">
        <v>5</v>
      </c>
      <c r="D89" s="15" t="s">
        <v>4</v>
      </c>
      <c r="E89" s="13" t="s">
        <v>3</v>
      </c>
      <c r="F89" s="14"/>
      <c r="G89" s="13" t="s">
        <v>9</v>
      </c>
      <c r="H89" s="12">
        <v>73</v>
      </c>
      <c r="I89" s="12">
        <v>64</v>
      </c>
      <c r="J89" s="12">
        <v>68</v>
      </c>
    </row>
    <row r="90" spans="1:10">
      <c r="A90" s="16" t="s">
        <v>53</v>
      </c>
      <c r="B90" s="13" t="s">
        <v>12</v>
      </c>
      <c r="C90" s="13" t="s">
        <v>5</v>
      </c>
      <c r="D90" s="15" t="s">
        <v>4</v>
      </c>
      <c r="E90" s="13" t="s">
        <v>3</v>
      </c>
      <c r="F90" s="14"/>
      <c r="G90" s="13" t="s">
        <v>52</v>
      </c>
      <c r="H90" s="12"/>
      <c r="I90" s="12">
        <f>H90*87.235857%</f>
        <v>0</v>
      </c>
      <c r="J90" s="12">
        <f>H90*92.7426%</f>
        <v>0</v>
      </c>
    </row>
    <row r="91" spans="1:10" s="29" customFormat="1">
      <c r="A91" s="16" t="s">
        <v>51</v>
      </c>
      <c r="B91" s="13" t="s">
        <v>12</v>
      </c>
      <c r="C91" s="13" t="s">
        <v>5</v>
      </c>
      <c r="D91" s="15" t="s">
        <v>4</v>
      </c>
      <c r="E91" s="13" t="s">
        <v>3</v>
      </c>
      <c r="F91" s="14"/>
      <c r="G91" s="13" t="s">
        <v>50</v>
      </c>
      <c r="H91" s="12">
        <v>80</v>
      </c>
      <c r="I91" s="12">
        <v>70</v>
      </c>
      <c r="J91" s="12">
        <v>74</v>
      </c>
    </row>
    <row r="92" spans="1:10" s="29" customFormat="1">
      <c r="A92" s="16" t="s">
        <v>49</v>
      </c>
      <c r="B92" s="13" t="s">
        <v>12</v>
      </c>
      <c r="C92" s="13" t="s">
        <v>5</v>
      </c>
      <c r="D92" s="15" t="s">
        <v>4</v>
      </c>
      <c r="E92" s="13" t="s">
        <v>3</v>
      </c>
      <c r="F92" s="14"/>
      <c r="G92" s="13" t="s">
        <v>48</v>
      </c>
      <c r="H92" s="12">
        <v>50</v>
      </c>
      <c r="I92" s="12">
        <v>44</v>
      </c>
      <c r="J92" s="12">
        <v>46</v>
      </c>
    </row>
    <row r="93" spans="1:10" s="29" customFormat="1" ht="24">
      <c r="A93" s="16" t="s">
        <v>39</v>
      </c>
      <c r="B93" s="13" t="s">
        <v>12</v>
      </c>
      <c r="C93" s="13" t="s">
        <v>5</v>
      </c>
      <c r="D93" s="15" t="s">
        <v>4</v>
      </c>
      <c r="E93" s="13" t="s">
        <v>3</v>
      </c>
      <c r="F93" s="14"/>
      <c r="G93" s="13" t="s">
        <v>37</v>
      </c>
      <c r="H93" s="12">
        <v>50</v>
      </c>
      <c r="I93" s="12">
        <v>44</v>
      </c>
      <c r="J93" s="12">
        <v>46</v>
      </c>
    </row>
    <row r="94" spans="1:10" s="29" customFormat="1" ht="24">
      <c r="A94" s="16" t="s">
        <v>47</v>
      </c>
      <c r="B94" s="13" t="s">
        <v>12</v>
      </c>
      <c r="C94" s="13" t="s">
        <v>5</v>
      </c>
      <c r="D94" s="15" t="s">
        <v>4</v>
      </c>
      <c r="E94" s="13" t="s">
        <v>3</v>
      </c>
      <c r="F94" s="14"/>
      <c r="G94" s="13" t="s">
        <v>46</v>
      </c>
      <c r="H94" s="12">
        <v>5</v>
      </c>
      <c r="I94" s="12">
        <v>4</v>
      </c>
      <c r="J94" s="12">
        <v>5</v>
      </c>
    </row>
    <row r="95" spans="1:10" ht="24">
      <c r="A95" s="35" t="s">
        <v>45</v>
      </c>
      <c r="B95" s="33" t="s">
        <v>12</v>
      </c>
      <c r="C95" s="33" t="s">
        <v>5</v>
      </c>
      <c r="D95" s="34" t="s">
        <v>4</v>
      </c>
      <c r="E95" s="33" t="s">
        <v>3</v>
      </c>
      <c r="F95" s="32">
        <v>611</v>
      </c>
      <c r="G95" s="31"/>
      <c r="H95" s="30">
        <f>H96+H97</f>
        <v>2206</v>
      </c>
      <c r="I95" s="30">
        <f>I96+I97</f>
        <v>1925</v>
      </c>
      <c r="J95" s="30">
        <f>J96+J97</f>
        <v>2046</v>
      </c>
    </row>
    <row r="96" spans="1:10">
      <c r="A96" s="16" t="s">
        <v>34</v>
      </c>
      <c r="B96" s="13" t="s">
        <v>12</v>
      </c>
      <c r="C96" s="13" t="s">
        <v>5</v>
      </c>
      <c r="D96" s="15" t="s">
        <v>4</v>
      </c>
      <c r="E96" s="13" t="s">
        <v>3</v>
      </c>
      <c r="F96" s="14">
        <v>611</v>
      </c>
      <c r="G96" s="13" t="s">
        <v>33</v>
      </c>
      <c r="H96" s="12">
        <v>1695</v>
      </c>
      <c r="I96" s="12">
        <v>1479</v>
      </c>
      <c r="J96" s="12">
        <v>1572</v>
      </c>
    </row>
    <row r="97" spans="1:10">
      <c r="A97" s="16" t="s">
        <v>32</v>
      </c>
      <c r="B97" s="13" t="s">
        <v>12</v>
      </c>
      <c r="C97" s="13" t="s">
        <v>5</v>
      </c>
      <c r="D97" s="15" t="s">
        <v>4</v>
      </c>
      <c r="E97" s="13" t="s">
        <v>3</v>
      </c>
      <c r="F97" s="14">
        <v>611</v>
      </c>
      <c r="G97" s="13" t="s">
        <v>30</v>
      </c>
      <c r="H97" s="12">
        <v>511</v>
      </c>
      <c r="I97" s="12">
        <v>446</v>
      </c>
      <c r="J97" s="12">
        <v>474</v>
      </c>
    </row>
    <row r="98" spans="1:10" ht="48">
      <c r="A98" s="23" t="s">
        <v>44</v>
      </c>
      <c r="B98" s="20" t="s">
        <v>12</v>
      </c>
      <c r="C98" s="20" t="s">
        <v>5</v>
      </c>
      <c r="D98" s="22" t="s">
        <v>4</v>
      </c>
      <c r="E98" s="20" t="s">
        <v>43</v>
      </c>
      <c r="F98" s="19"/>
      <c r="G98" s="18"/>
      <c r="H98" s="17">
        <f>H99</f>
        <v>8205</v>
      </c>
      <c r="I98" s="17">
        <f>I99</f>
        <v>6122</v>
      </c>
      <c r="J98" s="17">
        <f>J99</f>
        <v>6795</v>
      </c>
    </row>
    <row r="99" spans="1:10" ht="24">
      <c r="A99" s="23" t="s">
        <v>42</v>
      </c>
      <c r="B99" s="20" t="s">
        <v>12</v>
      </c>
      <c r="C99" s="20" t="s">
        <v>5</v>
      </c>
      <c r="D99" s="22" t="s">
        <v>4</v>
      </c>
      <c r="E99" s="20" t="s">
        <v>38</v>
      </c>
      <c r="F99" s="19">
        <v>611</v>
      </c>
      <c r="G99" s="18"/>
      <c r="H99" s="17">
        <f>SUM(H100:H103)</f>
        <v>8205</v>
      </c>
      <c r="I99" s="17">
        <f>SUM(I100:I103)</f>
        <v>6122</v>
      </c>
      <c r="J99" s="17">
        <f>SUM(J100:J103)</f>
        <v>6795</v>
      </c>
    </row>
    <row r="100" spans="1:10">
      <c r="A100" s="16" t="s">
        <v>34</v>
      </c>
      <c r="B100" s="13" t="s">
        <v>12</v>
      </c>
      <c r="C100" s="13" t="s">
        <v>5</v>
      </c>
      <c r="D100" s="15" t="s">
        <v>4</v>
      </c>
      <c r="E100" s="13" t="s">
        <v>38</v>
      </c>
      <c r="F100" s="14">
        <v>611</v>
      </c>
      <c r="G100" s="13" t="s">
        <v>33</v>
      </c>
      <c r="H100" s="12">
        <v>6247</v>
      </c>
      <c r="I100" s="12">
        <v>4661</v>
      </c>
      <c r="J100" s="12">
        <v>5173</v>
      </c>
    </row>
    <row r="101" spans="1:10">
      <c r="A101" s="16" t="s">
        <v>32</v>
      </c>
      <c r="B101" s="13" t="s">
        <v>12</v>
      </c>
      <c r="C101" s="13" t="s">
        <v>5</v>
      </c>
      <c r="D101" s="15" t="s">
        <v>4</v>
      </c>
      <c r="E101" s="13" t="s">
        <v>38</v>
      </c>
      <c r="F101" s="14">
        <v>611</v>
      </c>
      <c r="G101" s="13" t="s">
        <v>30</v>
      </c>
      <c r="H101" s="12">
        <v>1887</v>
      </c>
      <c r="I101" s="12">
        <v>1408</v>
      </c>
      <c r="J101" s="12">
        <v>1563</v>
      </c>
    </row>
    <row r="102" spans="1:10">
      <c r="A102" s="16" t="s">
        <v>41</v>
      </c>
      <c r="B102" s="13" t="s">
        <v>12</v>
      </c>
      <c r="C102" s="13" t="s">
        <v>5</v>
      </c>
      <c r="D102" s="15" t="s">
        <v>4</v>
      </c>
      <c r="E102" s="13" t="s">
        <v>38</v>
      </c>
      <c r="F102" s="14">
        <v>611</v>
      </c>
      <c r="G102" s="13" t="s">
        <v>40</v>
      </c>
      <c r="H102" s="12"/>
      <c r="I102" s="12">
        <f>H102*0.7460825</f>
        <v>0</v>
      </c>
      <c r="J102" s="12"/>
    </row>
    <row r="103" spans="1:10" s="29" customFormat="1" ht="24">
      <c r="A103" s="16" t="s">
        <v>39</v>
      </c>
      <c r="B103" s="13" t="s">
        <v>12</v>
      </c>
      <c r="C103" s="13" t="s">
        <v>5</v>
      </c>
      <c r="D103" s="15" t="s">
        <v>4</v>
      </c>
      <c r="E103" s="13" t="s">
        <v>38</v>
      </c>
      <c r="F103" s="14">
        <v>611</v>
      </c>
      <c r="G103" s="13" t="s">
        <v>37</v>
      </c>
      <c r="H103" s="12">
        <v>71</v>
      </c>
      <c r="I103" s="12">
        <v>53</v>
      </c>
      <c r="J103" s="12">
        <v>59</v>
      </c>
    </row>
    <row r="104" spans="1:10" ht="60">
      <c r="A104" s="28" t="s">
        <v>36</v>
      </c>
      <c r="B104" s="27" t="s">
        <v>12</v>
      </c>
      <c r="C104" s="27" t="s">
        <v>5</v>
      </c>
      <c r="D104" s="27" t="s">
        <v>4</v>
      </c>
      <c r="E104" s="26" t="s">
        <v>35</v>
      </c>
      <c r="F104" s="25"/>
      <c r="G104" s="25"/>
      <c r="H104" s="24">
        <f t="shared" ref="H104:J105" si="6">H105</f>
        <v>1041.5999999999999</v>
      </c>
      <c r="I104" s="24">
        <f t="shared" si="6"/>
        <v>1042</v>
      </c>
      <c r="J104" s="24">
        <f t="shared" si="6"/>
        <v>1042</v>
      </c>
    </row>
    <row r="105" spans="1:10" ht="24">
      <c r="A105" s="23" t="s">
        <v>8</v>
      </c>
      <c r="B105" s="22" t="s">
        <v>12</v>
      </c>
      <c r="C105" s="22" t="s">
        <v>5</v>
      </c>
      <c r="D105" s="22" t="s">
        <v>4</v>
      </c>
      <c r="E105" s="20" t="s">
        <v>31</v>
      </c>
      <c r="F105" s="19"/>
      <c r="G105" s="18"/>
      <c r="H105" s="17">
        <f t="shared" si="6"/>
        <v>1041.5999999999999</v>
      </c>
      <c r="I105" s="17">
        <f t="shared" si="6"/>
        <v>1042</v>
      </c>
      <c r="J105" s="17">
        <f t="shared" si="6"/>
        <v>1042</v>
      </c>
    </row>
    <row r="106" spans="1:10" ht="24">
      <c r="A106" s="23" t="s">
        <v>24</v>
      </c>
      <c r="B106" s="22" t="s">
        <v>12</v>
      </c>
      <c r="C106" s="22" t="s">
        <v>5</v>
      </c>
      <c r="D106" s="22" t="s">
        <v>4</v>
      </c>
      <c r="E106" s="20" t="s">
        <v>31</v>
      </c>
      <c r="F106" s="19">
        <v>612</v>
      </c>
      <c r="G106" s="18"/>
      <c r="H106" s="17">
        <f>H107+H108</f>
        <v>1041.5999999999999</v>
      </c>
      <c r="I106" s="17">
        <f>I107+I108</f>
        <v>1042</v>
      </c>
      <c r="J106" s="17">
        <f>J107+J108</f>
        <v>1042</v>
      </c>
    </row>
    <row r="107" spans="1:10">
      <c r="A107" s="16" t="s">
        <v>34</v>
      </c>
      <c r="B107" s="13">
        <v>950</v>
      </c>
      <c r="C107" s="15" t="s">
        <v>5</v>
      </c>
      <c r="D107" s="15" t="s">
        <v>4</v>
      </c>
      <c r="E107" s="13" t="s">
        <v>31</v>
      </c>
      <c r="F107" s="14">
        <v>612</v>
      </c>
      <c r="G107" s="13" t="s">
        <v>33</v>
      </c>
      <c r="H107" s="12">
        <v>800</v>
      </c>
      <c r="I107" s="12">
        <v>800</v>
      </c>
      <c r="J107" s="12">
        <v>800</v>
      </c>
    </row>
    <row r="108" spans="1:10">
      <c r="A108" s="16" t="s">
        <v>32</v>
      </c>
      <c r="B108" s="13">
        <v>950</v>
      </c>
      <c r="C108" s="15" t="s">
        <v>5</v>
      </c>
      <c r="D108" s="15" t="s">
        <v>4</v>
      </c>
      <c r="E108" s="13" t="s">
        <v>31</v>
      </c>
      <c r="F108" s="14">
        <v>612</v>
      </c>
      <c r="G108" s="13" t="s">
        <v>30</v>
      </c>
      <c r="H108" s="12">
        <v>241.6</v>
      </c>
      <c r="I108" s="12">
        <v>242</v>
      </c>
      <c r="J108" s="12">
        <v>242</v>
      </c>
    </row>
    <row r="109" spans="1:10" ht="60">
      <c r="A109" s="28" t="s">
        <v>29</v>
      </c>
      <c r="B109" s="27" t="s">
        <v>12</v>
      </c>
      <c r="C109" s="27" t="s">
        <v>5</v>
      </c>
      <c r="D109" s="27" t="s">
        <v>4</v>
      </c>
      <c r="E109" s="26" t="s">
        <v>28</v>
      </c>
      <c r="F109" s="25"/>
      <c r="G109" s="25"/>
      <c r="H109" s="24">
        <f t="shared" ref="H109:J111" si="7">H110</f>
        <v>1033</v>
      </c>
      <c r="I109" s="24">
        <f t="shared" si="7"/>
        <v>991</v>
      </c>
      <c r="J109" s="24">
        <f t="shared" si="7"/>
        <v>963</v>
      </c>
    </row>
    <row r="110" spans="1:10" ht="24">
      <c r="A110" s="23" t="s">
        <v>8</v>
      </c>
      <c r="B110" s="22" t="s">
        <v>12</v>
      </c>
      <c r="C110" s="22" t="s">
        <v>5</v>
      </c>
      <c r="D110" s="22" t="s">
        <v>4</v>
      </c>
      <c r="E110" s="20" t="s">
        <v>27</v>
      </c>
      <c r="F110" s="19"/>
      <c r="G110" s="18"/>
      <c r="H110" s="17">
        <f t="shared" si="7"/>
        <v>1033</v>
      </c>
      <c r="I110" s="17">
        <f t="shared" si="7"/>
        <v>991</v>
      </c>
      <c r="J110" s="17">
        <f t="shared" si="7"/>
        <v>963</v>
      </c>
    </row>
    <row r="111" spans="1:10" ht="24">
      <c r="A111" s="23" t="s">
        <v>24</v>
      </c>
      <c r="B111" s="22" t="s">
        <v>12</v>
      </c>
      <c r="C111" s="22" t="s">
        <v>5</v>
      </c>
      <c r="D111" s="22" t="s">
        <v>4</v>
      </c>
      <c r="E111" s="20" t="s">
        <v>27</v>
      </c>
      <c r="F111" s="19">
        <v>612</v>
      </c>
      <c r="G111" s="18"/>
      <c r="H111" s="17">
        <f t="shared" si="7"/>
        <v>1033</v>
      </c>
      <c r="I111" s="17">
        <f t="shared" si="7"/>
        <v>991</v>
      </c>
      <c r="J111" s="17">
        <f t="shared" si="7"/>
        <v>963</v>
      </c>
    </row>
    <row r="112" spans="1:10">
      <c r="A112" s="16" t="s">
        <v>23</v>
      </c>
      <c r="B112" s="13">
        <v>950</v>
      </c>
      <c r="C112" s="15" t="s">
        <v>5</v>
      </c>
      <c r="D112" s="15" t="s">
        <v>4</v>
      </c>
      <c r="E112" s="13" t="s">
        <v>27</v>
      </c>
      <c r="F112" s="14">
        <v>612</v>
      </c>
      <c r="G112" s="13"/>
      <c r="H112" s="12">
        <v>1033</v>
      </c>
      <c r="I112" s="12">
        <v>991</v>
      </c>
      <c r="J112" s="12">
        <v>963</v>
      </c>
    </row>
    <row r="113" spans="1:10" ht="60">
      <c r="A113" s="28" t="s">
        <v>26</v>
      </c>
      <c r="B113" s="27" t="s">
        <v>12</v>
      </c>
      <c r="C113" s="27" t="s">
        <v>5</v>
      </c>
      <c r="D113" s="27" t="s">
        <v>4</v>
      </c>
      <c r="E113" s="26" t="s">
        <v>25</v>
      </c>
      <c r="F113" s="25"/>
      <c r="G113" s="25"/>
      <c r="H113" s="24">
        <f t="shared" ref="H113:J115" si="8">H114</f>
        <v>456</v>
      </c>
      <c r="I113" s="24">
        <f t="shared" si="8"/>
        <v>287</v>
      </c>
      <c r="J113" s="24">
        <f t="shared" si="8"/>
        <v>287</v>
      </c>
    </row>
    <row r="114" spans="1:10" ht="24">
      <c r="A114" s="23" t="s">
        <v>8</v>
      </c>
      <c r="B114" s="22" t="s">
        <v>12</v>
      </c>
      <c r="C114" s="22" t="s">
        <v>5</v>
      </c>
      <c r="D114" s="22" t="s">
        <v>4</v>
      </c>
      <c r="E114" s="20" t="s">
        <v>22</v>
      </c>
      <c r="F114" s="19"/>
      <c r="G114" s="18"/>
      <c r="H114" s="17">
        <f t="shared" si="8"/>
        <v>456</v>
      </c>
      <c r="I114" s="17">
        <f t="shared" si="8"/>
        <v>287</v>
      </c>
      <c r="J114" s="17">
        <f t="shared" si="8"/>
        <v>287</v>
      </c>
    </row>
    <row r="115" spans="1:10" ht="24">
      <c r="A115" s="23" t="s">
        <v>24</v>
      </c>
      <c r="B115" s="22" t="s">
        <v>12</v>
      </c>
      <c r="C115" s="22" t="s">
        <v>5</v>
      </c>
      <c r="D115" s="22" t="s">
        <v>4</v>
      </c>
      <c r="E115" s="20" t="s">
        <v>22</v>
      </c>
      <c r="F115" s="19">
        <v>611</v>
      </c>
      <c r="G115" s="18"/>
      <c r="H115" s="17">
        <f t="shared" si="8"/>
        <v>456</v>
      </c>
      <c r="I115" s="17">
        <f t="shared" si="8"/>
        <v>287</v>
      </c>
      <c r="J115" s="17">
        <f t="shared" si="8"/>
        <v>287</v>
      </c>
    </row>
    <row r="116" spans="1:10">
      <c r="A116" s="16" t="s">
        <v>23</v>
      </c>
      <c r="B116" s="13">
        <v>950</v>
      </c>
      <c r="C116" s="15" t="s">
        <v>5</v>
      </c>
      <c r="D116" s="15" t="s">
        <v>4</v>
      </c>
      <c r="E116" s="13" t="s">
        <v>22</v>
      </c>
      <c r="F116" s="14">
        <v>611</v>
      </c>
      <c r="G116" s="13"/>
      <c r="H116" s="12">
        <v>456</v>
      </c>
      <c r="I116" s="12">
        <v>287</v>
      </c>
      <c r="J116" s="12">
        <v>287</v>
      </c>
    </row>
    <row r="117" spans="1:10" ht="24">
      <c r="A117" s="28" t="s">
        <v>21</v>
      </c>
      <c r="B117" s="26" t="s">
        <v>12</v>
      </c>
      <c r="C117" s="26" t="s">
        <v>14</v>
      </c>
      <c r="D117" s="27" t="s">
        <v>11</v>
      </c>
      <c r="E117" s="26" t="s">
        <v>20</v>
      </c>
      <c r="F117" s="25"/>
      <c r="G117" s="25"/>
      <c r="H117" s="24">
        <f t="shared" ref="H117:J120" si="9">H118</f>
        <v>69.7</v>
      </c>
      <c r="I117" s="24">
        <f t="shared" si="9"/>
        <v>55</v>
      </c>
      <c r="J117" s="24">
        <f t="shared" si="9"/>
        <v>42</v>
      </c>
    </row>
    <row r="118" spans="1:10" ht="24">
      <c r="A118" s="23" t="s">
        <v>19</v>
      </c>
      <c r="B118" s="20" t="s">
        <v>12</v>
      </c>
      <c r="C118" s="20" t="s">
        <v>14</v>
      </c>
      <c r="D118" s="21" t="s">
        <v>11</v>
      </c>
      <c r="E118" s="20" t="s">
        <v>18</v>
      </c>
      <c r="F118" s="19"/>
      <c r="G118" s="18"/>
      <c r="H118" s="17">
        <f t="shared" si="9"/>
        <v>69.7</v>
      </c>
      <c r="I118" s="17">
        <f t="shared" si="9"/>
        <v>55</v>
      </c>
      <c r="J118" s="17">
        <f t="shared" si="9"/>
        <v>42</v>
      </c>
    </row>
    <row r="119" spans="1:10" ht="36">
      <c r="A119" s="23" t="s">
        <v>17</v>
      </c>
      <c r="B119" s="20" t="s">
        <v>12</v>
      </c>
      <c r="C119" s="20" t="s">
        <v>14</v>
      </c>
      <c r="D119" s="21" t="s">
        <v>11</v>
      </c>
      <c r="E119" s="20" t="s">
        <v>16</v>
      </c>
      <c r="F119" s="19">
        <v>611</v>
      </c>
      <c r="G119" s="18"/>
      <c r="H119" s="17">
        <f t="shared" si="9"/>
        <v>69.7</v>
      </c>
      <c r="I119" s="17">
        <f t="shared" si="9"/>
        <v>55</v>
      </c>
      <c r="J119" s="17">
        <f t="shared" si="9"/>
        <v>42</v>
      </c>
    </row>
    <row r="120" spans="1:10" ht="24">
      <c r="A120" s="23" t="s">
        <v>15</v>
      </c>
      <c r="B120" s="20" t="s">
        <v>12</v>
      </c>
      <c r="C120" s="20" t="s">
        <v>14</v>
      </c>
      <c r="D120" s="21" t="s">
        <v>11</v>
      </c>
      <c r="E120" s="20" t="s">
        <v>10</v>
      </c>
      <c r="F120" s="19">
        <v>611</v>
      </c>
      <c r="G120" s="18"/>
      <c r="H120" s="17">
        <f t="shared" si="9"/>
        <v>69.7</v>
      </c>
      <c r="I120" s="17">
        <f t="shared" si="9"/>
        <v>55</v>
      </c>
      <c r="J120" s="17">
        <f t="shared" si="9"/>
        <v>42</v>
      </c>
    </row>
    <row r="121" spans="1:10">
      <c r="A121" s="16" t="s">
        <v>13</v>
      </c>
      <c r="B121" s="13" t="s">
        <v>12</v>
      </c>
      <c r="C121" s="13">
        <v>10</v>
      </c>
      <c r="D121" s="15" t="s">
        <v>11</v>
      </c>
      <c r="E121" s="13" t="s">
        <v>10</v>
      </c>
      <c r="F121" s="14">
        <v>611</v>
      </c>
      <c r="G121" s="13" t="s">
        <v>9</v>
      </c>
      <c r="H121" s="12">
        <v>69.7</v>
      </c>
      <c r="I121" s="12">
        <v>55</v>
      </c>
      <c r="J121" s="12">
        <v>42</v>
      </c>
    </row>
    <row r="122" spans="1:10" ht="24">
      <c r="A122" s="28" t="s">
        <v>8</v>
      </c>
      <c r="B122" s="26">
        <v>950</v>
      </c>
      <c r="C122" s="27" t="s">
        <v>5</v>
      </c>
      <c r="D122" s="27" t="s">
        <v>4</v>
      </c>
      <c r="E122" s="26" t="s">
        <v>3</v>
      </c>
      <c r="F122" s="25"/>
      <c r="G122" s="25"/>
      <c r="H122" s="24">
        <f t="shared" ref="H122:J123" si="10">H123</f>
        <v>0</v>
      </c>
      <c r="I122" s="24">
        <f t="shared" si="10"/>
        <v>0</v>
      </c>
      <c r="J122" s="24">
        <f t="shared" si="10"/>
        <v>0</v>
      </c>
    </row>
    <row r="123" spans="1:10">
      <c r="A123" s="23" t="s">
        <v>7</v>
      </c>
      <c r="B123" s="20">
        <v>950</v>
      </c>
      <c r="C123" s="22" t="s">
        <v>5</v>
      </c>
      <c r="D123" s="21" t="s">
        <v>4</v>
      </c>
      <c r="E123" s="20" t="s">
        <v>3</v>
      </c>
      <c r="F123" s="19"/>
      <c r="G123" s="18"/>
      <c r="H123" s="17">
        <f t="shared" si="10"/>
        <v>0</v>
      </c>
      <c r="I123" s="17">
        <f t="shared" si="10"/>
        <v>0</v>
      </c>
      <c r="J123" s="17">
        <f t="shared" si="10"/>
        <v>0</v>
      </c>
    </row>
    <row r="124" spans="1:10" ht="24">
      <c r="A124" s="16" t="s">
        <v>6</v>
      </c>
      <c r="B124" s="13">
        <v>950</v>
      </c>
      <c r="C124" s="15" t="s">
        <v>5</v>
      </c>
      <c r="D124" s="15" t="s">
        <v>4</v>
      </c>
      <c r="E124" s="13" t="s">
        <v>3</v>
      </c>
      <c r="F124" s="14">
        <v>321</v>
      </c>
      <c r="G124" s="13" t="s">
        <v>2</v>
      </c>
      <c r="H124" s="12"/>
      <c r="I124" s="12">
        <f>H124</f>
        <v>0</v>
      </c>
      <c r="J124" s="12">
        <f>I124</f>
        <v>0</v>
      </c>
    </row>
    <row r="126" spans="1:10" ht="15" customHeight="1">
      <c r="A126" s="63" t="s">
        <v>1</v>
      </c>
      <c r="B126" s="63"/>
      <c r="C126" s="63"/>
      <c r="D126" s="63"/>
      <c r="E126" s="63"/>
      <c r="F126" s="63"/>
      <c r="G126" s="5"/>
    </row>
    <row r="127" spans="1:10" ht="15.75">
      <c r="A127" s="10"/>
      <c r="B127" s="10"/>
      <c r="C127" s="11"/>
      <c r="D127" s="11"/>
      <c r="E127" s="10"/>
      <c r="F127" s="10"/>
      <c r="G127" s="9"/>
    </row>
    <row r="128" spans="1:10" ht="15">
      <c r="A128" s="7"/>
      <c r="B128" s="7"/>
      <c r="C128" s="8"/>
      <c r="D128" s="8"/>
      <c r="E128" s="7"/>
      <c r="F128" s="7"/>
      <c r="G128" s="6"/>
    </row>
    <row r="129" spans="1:7" ht="15">
      <c r="A129" s="63" t="s">
        <v>0</v>
      </c>
      <c r="B129" s="63"/>
      <c r="C129" s="63"/>
      <c r="D129" s="63"/>
      <c r="E129" s="63"/>
      <c r="F129" s="63"/>
      <c r="G129" s="5"/>
    </row>
    <row r="130" spans="1:7">
      <c r="A130" s="3"/>
      <c r="B130" s="3"/>
      <c r="C130" s="4"/>
      <c r="D130" s="4"/>
      <c r="E130" s="3"/>
      <c r="F130" s="3"/>
      <c r="G130" s="3"/>
    </row>
    <row r="131" spans="1:7">
      <c r="A131" s="3"/>
      <c r="B131" s="3"/>
      <c r="C131" s="4"/>
      <c r="D131" s="4"/>
      <c r="E131" s="3"/>
      <c r="F131" s="3"/>
      <c r="G131" s="3"/>
    </row>
    <row r="132" spans="1:7">
      <c r="A132" s="3"/>
      <c r="B132" s="3"/>
      <c r="C132" s="4"/>
      <c r="D132" s="4"/>
      <c r="E132" s="3"/>
      <c r="F132" s="3"/>
      <c r="G132" s="3"/>
    </row>
    <row r="133" spans="1:7">
      <c r="A133" s="3"/>
      <c r="B133" s="3"/>
      <c r="C133" s="4"/>
      <c r="D133" s="4"/>
      <c r="E133" s="3"/>
      <c r="F133" s="3"/>
      <c r="G133" s="3"/>
    </row>
    <row r="134" spans="1:7">
      <c r="A134" s="3"/>
      <c r="B134" s="3"/>
      <c r="C134" s="4"/>
      <c r="D134" s="4"/>
      <c r="E134" s="3"/>
      <c r="F134" s="3"/>
      <c r="G134" s="3"/>
    </row>
    <row r="135" spans="1:7">
      <c r="A135" s="3"/>
      <c r="B135" s="3"/>
      <c r="C135" s="4"/>
      <c r="D135" s="4"/>
      <c r="E135" s="3"/>
      <c r="F135" s="3"/>
      <c r="G135" s="3"/>
    </row>
  </sheetData>
  <sheetProtection selectLockedCells="1" selectUnlockedCells="1"/>
  <mergeCells count="10">
    <mergeCell ref="A129:F129"/>
    <mergeCell ref="A1:J1"/>
    <mergeCell ref="A2:J2"/>
    <mergeCell ref="A3:J3"/>
    <mergeCell ref="A4:A5"/>
    <mergeCell ref="B4:G4"/>
    <mergeCell ref="H4:H5"/>
    <mergeCell ref="I4:I5"/>
    <mergeCell ref="J4:J5"/>
    <mergeCell ref="A126:F126"/>
  </mergeCells>
  <pageMargins left="0.39370078740157483" right="0.17" top="0.51181102362204722" bottom="0.35433070866141736" header="0.51181102362204722" footer="0.31496062992125984"/>
  <pageSetup paperSize="9" scale="6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 2</vt:lpstr>
      <vt:lpstr>'Тар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2022-01-17T13:39:23Z</cp:lastPrinted>
  <dcterms:created xsi:type="dcterms:W3CDTF">2022-01-14T15:07:48Z</dcterms:created>
  <dcterms:modified xsi:type="dcterms:W3CDTF">2022-01-17T14:22:21Z</dcterms:modified>
</cp:coreProperties>
</file>